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ay Davis\Dropbox (AfTF)\For Campaign Staff Only\Trump\Trump Appointees\Mnuchin\"/>
    </mc:Choice>
  </mc:AlternateContent>
  <bookViews>
    <workbookView xWindow="0" yWindow="0" windowWidth="20490" windowHeight="7755" firstSheet="1" activeTab="1"/>
  </bookViews>
  <sheets>
    <sheet name="All income &amp; assets" sheetId="1" r:id="rId1"/>
    <sheet name="Subtotals by Income Type" sheetId="5" r:id="rId2"/>
    <sheet name="Trump &amp; Ryan Plan Tax Cuts" sheetId="6" r:id="rId3"/>
    <sheet name="ACA Repeal Tax Cuts" sheetId="14" r:id="rId4"/>
    <sheet name="TPC - Trump 2017" sheetId="8" r:id="rId5"/>
    <sheet name="TPC -Trump 2025" sheetId="7" r:id="rId6"/>
    <sheet name="TPC - House 2017" sheetId="10" r:id="rId7"/>
    <sheet name="TPC - House 2025" sheetId="9" r:id="rId8"/>
    <sheet name="Pass-through income" sheetId="11" r:id="rId9"/>
    <sheet name="Pass-through entities" sheetId="12" r:id="rId10"/>
    <sheet name="Assets in Trust" sheetId="13" r:id="rId11"/>
    <sheet name="Disclosure Notes" sheetId="2" r:id="rId12"/>
  </sheets>
  <definedNames>
    <definedName name="_xlnm._FilterDatabase" localSheetId="0" hidden="1">'All income &amp; assets'!$B$1:$J$477</definedName>
    <definedName name="gtaxrat" localSheetId="6">#REF!</definedName>
    <definedName name="gtaxrat" localSheetId="7">#REF!</definedName>
    <definedName name="gtaxrat" localSheetId="4">#REF!</definedName>
    <definedName name="gtaxrat">#REF!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4" l="1"/>
  <c r="B9" i="14"/>
  <c r="E4" i="14"/>
  <c r="E9" i="14" s="1"/>
  <c r="F50" i="13" l="1"/>
  <c r="E50" i="13"/>
  <c r="E165" i="13" l="1"/>
  <c r="F165" i="13"/>
  <c r="E279" i="13"/>
  <c r="F279" i="13"/>
  <c r="E275" i="13"/>
  <c r="F275" i="13"/>
  <c r="E270" i="13"/>
  <c r="F270" i="13"/>
  <c r="E266" i="13"/>
  <c r="F266" i="13"/>
  <c r="E260" i="13"/>
  <c r="F260" i="13"/>
  <c r="E246" i="13"/>
  <c r="F246" i="13"/>
  <c r="E161" i="13"/>
  <c r="F161" i="13"/>
  <c r="F141" i="13"/>
  <c r="E141" i="13"/>
  <c r="F32" i="13"/>
  <c r="E32" i="13"/>
  <c r="F16" i="13"/>
  <c r="E16" i="13"/>
  <c r="E282" i="13" l="1"/>
  <c r="F282" i="13"/>
  <c r="J275" i="11"/>
  <c r="I275" i="11"/>
  <c r="H275" i="11"/>
  <c r="G275" i="11"/>
  <c r="F275" i="11"/>
  <c r="F277" i="11" l="1"/>
  <c r="F278" i="11"/>
  <c r="E10" i="6"/>
  <c r="D10" i="6"/>
  <c r="C10" i="6"/>
  <c r="B10" i="6"/>
  <c r="E9" i="6"/>
  <c r="D9" i="6"/>
  <c r="C9" i="6"/>
  <c r="B9" i="6"/>
  <c r="G45" i="5" l="1"/>
  <c r="F45" i="5"/>
  <c r="F13" i="5"/>
  <c r="H252" i="5" l="1"/>
  <c r="G252" i="5"/>
  <c r="F252" i="5"/>
  <c r="L252" i="5"/>
  <c r="K252" i="5"/>
  <c r="H250" i="5"/>
  <c r="G250" i="5"/>
  <c r="F250" i="5"/>
  <c r="L250" i="5"/>
  <c r="K250" i="5"/>
  <c r="H95" i="5"/>
  <c r="G95" i="5"/>
  <c r="F95" i="5"/>
  <c r="L95" i="5"/>
  <c r="K95" i="5"/>
  <c r="H93" i="5"/>
  <c r="G93" i="5"/>
  <c r="F93" i="5"/>
  <c r="L93" i="5"/>
  <c r="K93" i="5"/>
  <c r="H91" i="5"/>
  <c r="G91" i="5"/>
  <c r="F91" i="5"/>
  <c r="L91" i="5"/>
  <c r="K91" i="5"/>
  <c r="H89" i="5"/>
  <c r="G89" i="5"/>
  <c r="F89" i="5"/>
  <c r="L89" i="5"/>
  <c r="K89" i="5"/>
  <c r="H78" i="5"/>
  <c r="G78" i="5"/>
  <c r="F78" i="5"/>
  <c r="L78" i="5"/>
  <c r="K78" i="5"/>
  <c r="H76" i="5"/>
  <c r="G76" i="5"/>
  <c r="F76" i="5"/>
  <c r="L76" i="5"/>
  <c r="K76" i="5"/>
  <c r="H73" i="5"/>
  <c r="G73" i="5"/>
  <c r="F73" i="5"/>
  <c r="L73" i="5"/>
  <c r="K73" i="5"/>
  <c r="H70" i="5"/>
  <c r="G70" i="5"/>
  <c r="F70" i="5"/>
  <c r="L70" i="5"/>
  <c r="K70" i="5"/>
  <c r="H68" i="5"/>
  <c r="G68" i="5"/>
  <c r="F68" i="5"/>
  <c r="L68" i="5"/>
  <c r="K68" i="5"/>
  <c r="H49" i="5"/>
  <c r="G49" i="5"/>
  <c r="F49" i="5"/>
  <c r="L49" i="5"/>
  <c r="K49" i="5"/>
  <c r="H45" i="5"/>
  <c r="J45" i="5" s="1"/>
  <c r="L45" i="5"/>
  <c r="K45" i="5"/>
  <c r="H13" i="5"/>
  <c r="G13" i="5"/>
  <c r="L13" i="5"/>
  <c r="K13" i="5"/>
  <c r="H11" i="5"/>
  <c r="G11" i="5"/>
  <c r="F11" i="5"/>
  <c r="L11" i="5"/>
  <c r="K11" i="5"/>
  <c r="H9" i="5"/>
  <c r="G9" i="5"/>
  <c r="F9" i="5"/>
  <c r="L9" i="5"/>
  <c r="K9" i="5"/>
  <c r="H3" i="5"/>
  <c r="G3" i="5"/>
  <c r="F3" i="5"/>
  <c r="L3" i="5"/>
  <c r="K3" i="5"/>
  <c r="J476" i="1"/>
  <c r="F476" i="1"/>
  <c r="G476" i="1"/>
  <c r="H476" i="1"/>
  <c r="I476" i="1"/>
  <c r="C4" i="14" l="1"/>
  <c r="C9" i="14" s="1"/>
  <c r="B5" i="14"/>
  <c r="C3" i="14"/>
  <c r="D4" i="14"/>
  <c r="D9" i="14" s="1"/>
  <c r="C5" i="14"/>
  <c r="B3" i="14"/>
  <c r="D5" i="14"/>
  <c r="C8" i="14"/>
  <c r="D3" i="14"/>
  <c r="J252" i="5"/>
  <c r="J9" i="5"/>
  <c r="G253" i="5"/>
  <c r="F253" i="5"/>
  <c r="J91" i="5"/>
  <c r="J76" i="5"/>
  <c r="J13" i="5"/>
  <c r="J89" i="5"/>
  <c r="I252" i="5"/>
  <c r="J68" i="5"/>
  <c r="J95" i="5"/>
  <c r="J3" i="5"/>
  <c r="J73" i="5"/>
  <c r="J49" i="5"/>
  <c r="J93" i="5"/>
  <c r="I11" i="5"/>
  <c r="I78" i="5"/>
  <c r="J70" i="5"/>
  <c r="J250" i="5"/>
  <c r="J78" i="5"/>
  <c r="I13" i="5"/>
  <c r="I89" i="5"/>
  <c r="J11" i="5"/>
  <c r="I45" i="5"/>
  <c r="I91" i="5"/>
  <c r="I49" i="5"/>
  <c r="I93" i="5"/>
  <c r="I68" i="5"/>
  <c r="I95" i="5"/>
  <c r="I3" i="5"/>
  <c r="I70" i="5"/>
  <c r="I250" i="5"/>
  <c r="I73" i="5"/>
  <c r="I9" i="5"/>
  <c r="I76" i="5"/>
  <c r="H253" i="5"/>
  <c r="K253" i="5"/>
  <c r="L253" i="5"/>
  <c r="E13" i="14" l="1"/>
  <c r="D8" i="14"/>
  <c r="F4" i="14"/>
  <c r="E5" i="14"/>
  <c r="E3" i="14"/>
  <c r="F5" i="14"/>
  <c r="F3" i="14"/>
  <c r="I253" i="5"/>
  <c r="B3" i="6" s="1"/>
  <c r="J253" i="5"/>
  <c r="B4" i="6" s="1"/>
  <c r="F9" i="14" l="1"/>
  <c r="F13" i="14" s="1"/>
  <c r="B8" i="14" s="1"/>
  <c r="F8" i="14"/>
  <c r="F12" i="14" s="1"/>
  <c r="E8" i="14"/>
  <c r="E12" i="14" s="1"/>
  <c r="E14" i="14" s="1"/>
  <c r="E13" i="6"/>
  <c r="B13" i="6"/>
  <c r="D13" i="6"/>
  <c r="C13" i="6"/>
  <c r="E12" i="6"/>
  <c r="B12" i="6"/>
  <c r="D12" i="6"/>
  <c r="C12" i="6"/>
  <c r="F14" i="14" l="1"/>
</calcChain>
</file>

<file path=xl/comments1.xml><?xml version="1.0" encoding="utf-8"?>
<comments xmlns="http://schemas.openxmlformats.org/spreadsheetml/2006/main">
  <authors>
    <author>kaylakitson</author>
  </authors>
  <commentList>
    <comment ref="J253" authorId="0" shapeId="0">
      <text>
        <r>
          <rPr>
            <b/>
            <sz val="9"/>
            <color indexed="81"/>
            <rFont val="Tahoma"/>
            <family val="2"/>
          </rPr>
          <t>kaylakitson:</t>
        </r>
        <r>
          <rPr>
            <sz val="9"/>
            <color indexed="81"/>
            <rFont val="Tahoma"/>
            <family val="2"/>
          </rPr>
          <t xml:space="preserve">
no upper limit given; says "over $1M"</t>
        </r>
      </text>
    </comment>
    <comment ref="J256" authorId="0" shapeId="0">
      <text>
        <r>
          <rPr>
            <b/>
            <sz val="9"/>
            <color indexed="81"/>
            <rFont val="Tahoma"/>
            <family val="2"/>
          </rPr>
          <t>kaylakitson:</t>
        </r>
        <r>
          <rPr>
            <sz val="9"/>
            <color indexed="81"/>
            <rFont val="Tahoma"/>
            <family val="2"/>
          </rPr>
          <t xml:space="preserve">
no upper limit given; says "over $1M"</t>
        </r>
      </text>
    </comment>
  </commentList>
</comments>
</file>

<file path=xl/sharedStrings.xml><?xml version="1.0" encoding="utf-8"?>
<sst xmlns="http://schemas.openxmlformats.org/spreadsheetml/2006/main" count="5171" uniqueCount="651">
  <si>
    <t>Dune Capital Management LP</t>
  </si>
  <si>
    <t>Dune Capital Management GP LLC</t>
  </si>
  <si>
    <t>STM Partners LLC</t>
  </si>
  <si>
    <t>SHM Investments LLC</t>
  </si>
  <si>
    <t>Description</t>
  </si>
  <si>
    <t>Income Type</t>
  </si>
  <si>
    <t>Income Amount (Precise)</t>
  </si>
  <si>
    <t>Income Amount (Low estimate)</t>
  </si>
  <si>
    <t>Income Amount (High Estimate)</t>
  </si>
  <si>
    <t>Sears Roebuck and Company</t>
  </si>
  <si>
    <t>The Lefrak Trust Company</t>
  </si>
  <si>
    <t>Goldman Sachs 401(k)</t>
  </si>
  <si>
    <t>Large Cap Value Equity Fund - GSAM</t>
  </si>
  <si>
    <t>S&amp;P 500 Index Fund - SSgA</t>
  </si>
  <si>
    <t>Allergan PLC Common Shares</t>
  </si>
  <si>
    <t>Alphabet Inc. Class A Common Shares</t>
  </si>
  <si>
    <t>Alphabet Inc. Class C Common Shares</t>
  </si>
  <si>
    <t>Biogen Inc. Common Shares</t>
  </si>
  <si>
    <t>Celegene Corp. Common Shares</t>
  </si>
  <si>
    <t>DENTSPLY SIRONA Inc. Common Shares</t>
  </si>
  <si>
    <t>Dollar General Corp. Common Shares</t>
  </si>
  <si>
    <t>GS Financial Square Treasury Obligations Fund</t>
  </si>
  <si>
    <t>No</t>
  </si>
  <si>
    <t>N/A</t>
  </si>
  <si>
    <t>U.S. brokerage bank deposit account (institution #2) (cash)</t>
  </si>
  <si>
    <t>Large Cap Value Equity Index Fund - Blackrock</t>
  </si>
  <si>
    <t>Crown Castle International Corp. Common Shares</t>
  </si>
  <si>
    <t>Yes</t>
  </si>
  <si>
    <t>Guaranteed Payments</t>
  </si>
  <si>
    <t>Director Fees</t>
  </si>
  <si>
    <t>Trustee Fees</t>
  </si>
  <si>
    <t>Ebay Inc. Common Shares</t>
  </si>
  <si>
    <t>Electric Arts Common Shares</t>
  </si>
  <si>
    <t>Equinix Inc. Common Shares</t>
  </si>
  <si>
    <t>Facebook Inc. Class A Common Shares</t>
  </si>
  <si>
    <t>Intuit Inc. Common Shares</t>
  </si>
  <si>
    <t>L. Brands Inc. Common Shares</t>
  </si>
  <si>
    <t>Liberty Global PLC Class C Common Shares</t>
  </si>
  <si>
    <t>Liberty Global PLC Class A Common Shares</t>
  </si>
  <si>
    <t>Mastercard Inc. Class A Common Shares</t>
  </si>
  <si>
    <t>Microsoft Corp. Common Shares</t>
  </si>
  <si>
    <t>Nielsen Holdings PLC Common Shares</t>
  </si>
  <si>
    <t>Paypal Holdings Inc. Common Shares</t>
  </si>
  <si>
    <t>Qualcomm Inc. Common Shares</t>
  </si>
  <si>
    <t>Quintiles IMS Holdings Inc. Common Shares</t>
  </si>
  <si>
    <t>Charles Schwab Corp. Common Shares</t>
  </si>
  <si>
    <t>Symantec Corp. Common Shares</t>
  </si>
  <si>
    <t>TripAdvisor Inc. Common Shares</t>
  </si>
  <si>
    <t>Visa Inc. Class A Common Shares</t>
  </si>
  <si>
    <t>Intercontinental Exchange Inc. Common Shares</t>
  </si>
  <si>
    <t>Liberty Interactive Corp. Class A Common Shares</t>
  </si>
  <si>
    <t>Walgreens Boots Alliance Inc. Common  Shares</t>
  </si>
  <si>
    <t>Mid Cap Value Equity Fund - GSAM</t>
  </si>
  <si>
    <t>Multi-Strategy Hedge Fund - OZ</t>
  </si>
  <si>
    <t>Multi-Market Hedge Fund - Omega</t>
  </si>
  <si>
    <t>T. Rowe Personal Strategy Balance Fund</t>
  </si>
  <si>
    <t>CIT Bank N.A.</t>
  </si>
  <si>
    <t>OneWest Bank N.A.</t>
  </si>
  <si>
    <t>SDA Film LLC</t>
  </si>
  <si>
    <t>Untitled Film 5</t>
  </si>
  <si>
    <t>U.S. bank account (institution #1) (cash)</t>
  </si>
  <si>
    <t>Untitled Film 1</t>
  </si>
  <si>
    <t>Ambrose Multiple Employer Retirement Savings 401(k)</t>
  </si>
  <si>
    <t>Stormchaser Partners LLC (The Steven T. Mnuchin Revocable Trust)</t>
  </si>
  <si>
    <t>Unspecified</t>
  </si>
  <si>
    <t>Wages</t>
  </si>
  <si>
    <t>Bonus &amp; Incentive Payments</t>
  </si>
  <si>
    <t>Dividend Equivalent Payments</t>
  </si>
  <si>
    <t>Stock Grant Vesting</t>
  </si>
  <si>
    <t>Options Exercise</t>
  </si>
  <si>
    <t>Severance</t>
  </si>
  <si>
    <t>Untitled Film 2</t>
  </si>
  <si>
    <t>Untitled Film 3</t>
  </si>
  <si>
    <t>Tarbox LLC</t>
  </si>
  <si>
    <t>Untitled Film 4</t>
  </si>
  <si>
    <t>Receivable from Midnightman Holdings LLC</t>
  </si>
  <si>
    <t>Stormchaser Dune Entertainment LLC</t>
  </si>
  <si>
    <t>TPD Entertainment, LLC</t>
  </si>
  <si>
    <t>TPSE Financing, LLC</t>
  </si>
  <si>
    <t>Receivable from Six Below, LLC</t>
  </si>
  <si>
    <t>Stormchaser Partners LLC (Steven Mnuchin Dynasty Trust I)</t>
  </si>
  <si>
    <t>Receivable from Six Below LLC</t>
  </si>
  <si>
    <t>CIT Group Inc. SIP 401(k) Plan</t>
  </si>
  <si>
    <t>Schwab Managed Retirement Trust Fund 2025</t>
  </si>
  <si>
    <t>Schwab Managed Retirement Trust Fund 2030</t>
  </si>
  <si>
    <t>Filer's Employment Assets &amp; Income and Retirement Accounts</t>
  </si>
  <si>
    <t>Other Assets and Income</t>
  </si>
  <si>
    <t>U.S. bank account (institution #1) (checking/savings)</t>
  </si>
  <si>
    <t>U.S. bank account (institution #4) (NOW Accounts)</t>
  </si>
  <si>
    <t>Interest</t>
  </si>
  <si>
    <t>U.S. bank account (institution #5) (checking)</t>
  </si>
  <si>
    <t>Receivable from STM Partners LLC</t>
  </si>
  <si>
    <t>Berry Ventures Inc. Common Shares</t>
  </si>
  <si>
    <t>AT&amp; T Inc. Common Shares</t>
  </si>
  <si>
    <t>Comcast Corporation Common Shares</t>
  </si>
  <si>
    <t>General Electric Co. Common Shares</t>
  </si>
  <si>
    <t>GS Financial Square Money Market Fund</t>
  </si>
  <si>
    <t>Seritage Growth Properties Common Shares</t>
  </si>
  <si>
    <t>Sears Holdings Corp. Bond</t>
  </si>
  <si>
    <t>Dune Capital Partners LLC</t>
  </si>
  <si>
    <t>Dune Capital LP</t>
  </si>
  <si>
    <t>GS Financial Square Treasury Instruments Fund</t>
  </si>
  <si>
    <t>International Business Machines Corp. Common Shares</t>
  </si>
  <si>
    <t>Verizon Communications Inc. Common Shares</t>
  </si>
  <si>
    <t>U.S. brokerage money market account (institution #2) (cash)</t>
  </si>
  <si>
    <t>Interest, Capital Gains</t>
  </si>
  <si>
    <t>Dividends</t>
  </si>
  <si>
    <t>Dune Entertainment Holdings</t>
  </si>
  <si>
    <t>Film Financing Agreement with Fox</t>
  </si>
  <si>
    <t>Dune Entertainment III</t>
  </si>
  <si>
    <t>Dune Entertainment LP</t>
  </si>
  <si>
    <t>U.S. bank account (institution #3) (cash)</t>
  </si>
  <si>
    <t>Dune Real Estate Partners LLC</t>
  </si>
  <si>
    <t>Dune Real Estate Fund LP</t>
  </si>
  <si>
    <t>Caesars Acquisition Company Shares</t>
  </si>
  <si>
    <t>1186 Broadway, LLC (New York City Hotel)</t>
  </si>
  <si>
    <t>McArthurGlen Europe (European Retail)</t>
  </si>
  <si>
    <t>Notes Receivable from Dune Entertainment Holdings</t>
  </si>
  <si>
    <t>Notes Receivable from Dune Entertainment LP</t>
  </si>
  <si>
    <t>Leonard/Fulton Holdings, LLC (New York City For-Sale Residential)</t>
  </si>
  <si>
    <t>New York Standard Hotel JV (New York City Hotel)</t>
  </si>
  <si>
    <t>Co-Invest Hamlet Holdings B, LLC (Operating Company)</t>
  </si>
  <si>
    <t>Capital Gains</t>
  </si>
  <si>
    <t>Partnership Income</t>
  </si>
  <si>
    <t>ESL Partners, LP</t>
  </si>
  <si>
    <t>Sebonak Bond</t>
  </si>
  <si>
    <t>DM UTMA Account (institution #2)</t>
  </si>
  <si>
    <t>Citigroup Inc. Common Shares</t>
  </si>
  <si>
    <t>Idearc Inc. Common Shares</t>
  </si>
  <si>
    <t>Lands' End Inc. Common Shares</t>
  </si>
  <si>
    <t>Microsoft Corporation Common Shares</t>
  </si>
  <si>
    <t>Sears Holding Corporation Common Shares</t>
  </si>
  <si>
    <t>Sears Canada Inc. Common Shares</t>
  </si>
  <si>
    <t>Sears Holding Corp Warrants</t>
  </si>
  <si>
    <t>Fairpoint Communications Inc. Common Shares</t>
  </si>
  <si>
    <t>Frontier Communications Corporation Common Shares</t>
  </si>
  <si>
    <t>Sears Hometown and Outlet Stores, Inc. Common Shares</t>
  </si>
  <si>
    <t>6.6.1</t>
  </si>
  <si>
    <t>6.6.2</t>
  </si>
  <si>
    <t>6.6.3</t>
  </si>
  <si>
    <t>6.6.4</t>
  </si>
  <si>
    <t>6.6.5</t>
  </si>
  <si>
    <t>6.6.6</t>
  </si>
  <si>
    <t>6.6.7</t>
  </si>
  <si>
    <t>6.6.8</t>
  </si>
  <si>
    <t>6.6.9</t>
  </si>
  <si>
    <t>6.6.10</t>
  </si>
  <si>
    <t>6.6.11</t>
  </si>
  <si>
    <t>6.6.12</t>
  </si>
  <si>
    <t>6.6.13</t>
  </si>
  <si>
    <t>6.6.14</t>
  </si>
  <si>
    <t>6.6.15</t>
  </si>
  <si>
    <t>6.6.16</t>
  </si>
  <si>
    <t>6.6.17</t>
  </si>
  <si>
    <t>6.6.18</t>
  </si>
  <si>
    <t>6.6.19</t>
  </si>
  <si>
    <t>6.6.20</t>
  </si>
  <si>
    <t>6.6.21</t>
  </si>
  <si>
    <t>6.6.22</t>
  </si>
  <si>
    <t>6.6.23</t>
  </si>
  <si>
    <t>6.6.24</t>
  </si>
  <si>
    <t>6.6.25</t>
  </si>
  <si>
    <t>6.6.26</t>
  </si>
  <si>
    <t>6.6.27</t>
  </si>
  <si>
    <t>6.6.28</t>
  </si>
  <si>
    <t>6.6.29</t>
  </si>
  <si>
    <t>6.6.30</t>
  </si>
  <si>
    <t>14.1.1</t>
  </si>
  <si>
    <t>14.6.1</t>
  </si>
  <si>
    <t>14.8.1</t>
  </si>
  <si>
    <t>15.2.1</t>
  </si>
  <si>
    <t>15.6.1</t>
  </si>
  <si>
    <t>14.8.1.1</t>
  </si>
  <si>
    <t>14.8.1.1.1</t>
  </si>
  <si>
    <t>15.8.1</t>
  </si>
  <si>
    <t>15.8.1.1</t>
  </si>
  <si>
    <t>15.8.1.1.1</t>
  </si>
  <si>
    <t>17.1.1</t>
  </si>
  <si>
    <t>17.1.2</t>
  </si>
  <si>
    <t>17.1.3</t>
  </si>
  <si>
    <t>17.1.4</t>
  </si>
  <si>
    <t>17.1.5</t>
  </si>
  <si>
    <t>18.1.1</t>
  </si>
  <si>
    <t>18.1.2</t>
  </si>
  <si>
    <t>18.1.3</t>
  </si>
  <si>
    <t>18.1.4</t>
  </si>
  <si>
    <t>18.1.5</t>
  </si>
  <si>
    <t>18.1.6</t>
  </si>
  <si>
    <t>17.1.3.1</t>
  </si>
  <si>
    <t>17.1.3.2</t>
  </si>
  <si>
    <t>17.1.3.3</t>
  </si>
  <si>
    <t>17.1.3.3.1</t>
  </si>
  <si>
    <t>17.1.4.1</t>
  </si>
  <si>
    <t>18.1.3.1</t>
  </si>
  <si>
    <t>JM UTMA Account (institution #2)</t>
  </si>
  <si>
    <t>EM - U.S. bank account (institution #4) (cash)</t>
  </si>
  <si>
    <t>JM - U.S. bank account (institution #4) (cash)</t>
  </si>
  <si>
    <t>Trust F/BO EDM U/I/D 6/17/02</t>
  </si>
  <si>
    <t>DM - U.S. bank account (institution #4) (cash)</t>
  </si>
  <si>
    <t>The Steven T. Mnuchin Revocable Trust</t>
  </si>
  <si>
    <t>CIT Group, Inc. Common Shares</t>
  </si>
  <si>
    <t>CIT Group, Inc. Holdback on Merger</t>
  </si>
  <si>
    <t>The Goldman Sachs Group, Inc. Common Shares</t>
  </si>
  <si>
    <t>27.24.1</t>
  </si>
  <si>
    <t>27.24.2</t>
  </si>
  <si>
    <t>27.24.3</t>
  </si>
  <si>
    <t>The Blackstone Group L.P. Common Shares</t>
  </si>
  <si>
    <t>Lehman Brothers Holdings Inc. Common Shares</t>
  </si>
  <si>
    <t>Interest in Willem de Kooning Oil Painting Untitled III, 1978</t>
  </si>
  <si>
    <t>27.24.4</t>
  </si>
  <si>
    <t>27.24.5</t>
  </si>
  <si>
    <t>27.24.5.1</t>
  </si>
  <si>
    <t>27.24.5.1.1</t>
  </si>
  <si>
    <t>27.24.5.1.2</t>
  </si>
  <si>
    <t>27.24.5.1.3</t>
  </si>
  <si>
    <t>27.24.5.1.3.1</t>
  </si>
  <si>
    <t>27.24.5.1.3.2</t>
  </si>
  <si>
    <t>27.24.5.1.4</t>
  </si>
  <si>
    <t>27.24.5.1.4.1</t>
  </si>
  <si>
    <t>27.24.5.1.5</t>
  </si>
  <si>
    <t>27.24.6</t>
  </si>
  <si>
    <t>27.24.6.1</t>
  </si>
  <si>
    <t>27.24.6.1.1</t>
  </si>
  <si>
    <t>27.24.6.1.2</t>
  </si>
  <si>
    <t>iHeart Communications, Inc. Bond</t>
  </si>
  <si>
    <t>Dune Entertainment III LLC</t>
  </si>
  <si>
    <t>27.24.5.1.3.2.1</t>
  </si>
  <si>
    <t>27.24.6.1.3</t>
  </si>
  <si>
    <t>27.24.6.1.3.1</t>
  </si>
  <si>
    <t>27.24.6.1.4</t>
  </si>
  <si>
    <t>27.24.6.1.5</t>
  </si>
  <si>
    <t>27.24.6.1.6</t>
  </si>
  <si>
    <t>27.24.6.2</t>
  </si>
  <si>
    <t>27.24.7</t>
  </si>
  <si>
    <t>27.24.7.1</t>
  </si>
  <si>
    <t>27.24.7.1.1</t>
  </si>
  <si>
    <t>27.24.7.1.2</t>
  </si>
  <si>
    <t>27.24.7.1.3</t>
  </si>
  <si>
    <t>27.24.7.1.4</t>
  </si>
  <si>
    <t>27.24.7.1.5</t>
  </si>
  <si>
    <t>27.24.7.1.6</t>
  </si>
  <si>
    <t>27.24.7.1.7</t>
  </si>
  <si>
    <t>27.24.7.1.8</t>
  </si>
  <si>
    <t>Dune Real Estate Partners II LLC</t>
  </si>
  <si>
    <t>Dune Real Estate Fund II LP</t>
  </si>
  <si>
    <t>DREP RRI LLC (47 Hotels across 21 states)</t>
  </si>
  <si>
    <t>DR/SP Orlando JV Investor LLC (Lake Buena Vista, FL Hotel)</t>
  </si>
  <si>
    <t>DK Santa Monica LLC (Santa Monica, CA Mixed-Use)</t>
  </si>
  <si>
    <t>SDC Fairway Delta JV, LLC (Beaumont, CA Single Fam. Res. Land)</t>
  </si>
  <si>
    <t>Dune FL Land I LLC (Tampa, FL Single Family Residential Land)</t>
  </si>
  <si>
    <t>DP Portfolio Investors, LLC (Washington, DC Multifamily)</t>
  </si>
  <si>
    <t>DW MLB Owner LLC / DW MLB LLC (Melbourne, FL Hotel)</t>
  </si>
  <si>
    <t>Dune FB LLC (Tampa, FL Single Family Residential Land)</t>
  </si>
  <si>
    <t>27.24. 7.1.9</t>
  </si>
  <si>
    <t>27.24. 7.1.10</t>
  </si>
  <si>
    <t>27.24.7.1.11</t>
  </si>
  <si>
    <t>27.24.7.1.12</t>
  </si>
  <si>
    <t>27.24.7.1.13</t>
  </si>
  <si>
    <t>27.24.7.1.14</t>
  </si>
  <si>
    <t>27.24.7.1.15</t>
  </si>
  <si>
    <t>27.24.7.2</t>
  </si>
  <si>
    <t>27.24.7.3</t>
  </si>
  <si>
    <t>27.24.7.4</t>
  </si>
  <si>
    <t>27.24.7.5</t>
  </si>
  <si>
    <t>27.24.7.6</t>
  </si>
  <si>
    <t>27.24.7.7</t>
  </si>
  <si>
    <t>27.24.8</t>
  </si>
  <si>
    <t>27.24.9</t>
  </si>
  <si>
    <t>27.24.10</t>
  </si>
  <si>
    <t>Dune OW LLC (Irvine, CA Office Building)</t>
  </si>
  <si>
    <t>Arioso Apartments (Dallas, TX Multifamily)</t>
  </si>
  <si>
    <t>Dune Real Estate Parallel Fund II LP</t>
  </si>
  <si>
    <t>Dune Parallel AIV II LP</t>
  </si>
  <si>
    <t>DREF II NA Fund LP</t>
  </si>
  <si>
    <t>DREF II International Fund LP</t>
  </si>
  <si>
    <t>Halo WeWin II LLC</t>
  </si>
  <si>
    <t>Paulson Advantage LP</t>
  </si>
  <si>
    <t>Dune Capital Partners III LLC</t>
  </si>
  <si>
    <t>DM Chesapeake LLC (Glen Burnie, MD Multifamily)</t>
  </si>
  <si>
    <t>TDI/Dune Real Estate Investments LLC (Austin, TX Multifamily)</t>
  </si>
  <si>
    <t>DR Mission Oaks LLC (Camarillo, CA Industrial)</t>
  </si>
  <si>
    <t>U.S. bank account (institution #1) ( restricted cash)</t>
  </si>
  <si>
    <t>27.24.10.1</t>
  </si>
  <si>
    <t>27.24.10.1.1</t>
  </si>
  <si>
    <t>27.24.10.1.1.1</t>
  </si>
  <si>
    <t>27.24.10.1.1.1.1</t>
  </si>
  <si>
    <t>27.24.11</t>
  </si>
  <si>
    <t>27.24.12</t>
  </si>
  <si>
    <t>27.24.12.1</t>
  </si>
  <si>
    <t>27.24.12.1.1</t>
  </si>
  <si>
    <t>27.24.12.1.1.1</t>
  </si>
  <si>
    <t>27.24.12.1.1.1.1</t>
  </si>
  <si>
    <t>27.24.13</t>
  </si>
  <si>
    <t>27.24.13.1</t>
  </si>
  <si>
    <t>27.24.14</t>
  </si>
  <si>
    <t>Ratpac-Dune Entertainment Holdings LLC</t>
  </si>
  <si>
    <t>Ratpac-Dune Entertainment LLC</t>
  </si>
  <si>
    <t>WDR Films</t>
  </si>
  <si>
    <t>Agreement with Warner Brothers</t>
  </si>
  <si>
    <t>Dune Entertainment Partners LLC</t>
  </si>
  <si>
    <t>East End Investors LLC</t>
  </si>
  <si>
    <t>Bellport Investors I, LLC</t>
  </si>
  <si>
    <t>Bellport Mezz I, LLC</t>
  </si>
  <si>
    <t>Bellport Property Investors I, LLC</t>
  </si>
  <si>
    <t>HMBAP LLC</t>
  </si>
  <si>
    <t>Residential Real Estate located in California</t>
  </si>
  <si>
    <t>EMT Air LLC</t>
  </si>
  <si>
    <t>The Steven T. Mnuchin 2000 Family Trust</t>
  </si>
  <si>
    <t>Berkshire Hathaway Inc. Class A Shares</t>
  </si>
  <si>
    <t>Residential Real Estate located in Bellport, NY</t>
  </si>
  <si>
    <t>28.16.1</t>
  </si>
  <si>
    <t>Dune Capital Partners IV LLC</t>
  </si>
  <si>
    <t>Receivable from Relativity Holdings LLC</t>
  </si>
  <si>
    <t>Dune Capital Manager LLC</t>
  </si>
  <si>
    <t>29.1.1</t>
  </si>
  <si>
    <t>32.2.1</t>
  </si>
  <si>
    <t>32.3.1</t>
  </si>
  <si>
    <t>33.2.1</t>
  </si>
  <si>
    <t>33.2.1.1</t>
  </si>
  <si>
    <t>33.2.1.1.1</t>
  </si>
  <si>
    <t>Dune Capital Partners II LP</t>
  </si>
  <si>
    <t>Steven T. Mnuchin 2002 Family Trust</t>
  </si>
  <si>
    <t>SHM Partners II, LLC</t>
  </si>
  <si>
    <t>GS Financial Square Treasury Solutions Fund</t>
  </si>
  <si>
    <t>interest</t>
  </si>
  <si>
    <t>33.3.1</t>
  </si>
  <si>
    <t>33.3.2</t>
  </si>
  <si>
    <t>33.4.1</t>
  </si>
  <si>
    <t>33.3.1.1</t>
  </si>
  <si>
    <t>33.3.1.2</t>
  </si>
  <si>
    <t>33.3.1.3</t>
  </si>
  <si>
    <t>33.3.1.3.1</t>
  </si>
  <si>
    <t>33.3.1.4</t>
  </si>
  <si>
    <t>33.3.1.5</t>
  </si>
  <si>
    <t>33.3.1.6</t>
  </si>
  <si>
    <t>33.4.1.1</t>
  </si>
  <si>
    <t>33.4.1.2</t>
  </si>
  <si>
    <t>33.4.1.3</t>
  </si>
  <si>
    <t>33.4.1.4</t>
  </si>
  <si>
    <t>33.4.1.5</t>
  </si>
  <si>
    <t>Expected Investment Fund?</t>
  </si>
  <si>
    <t>Item #</t>
  </si>
  <si>
    <t>33.4.2</t>
  </si>
  <si>
    <t>33.4.3</t>
  </si>
  <si>
    <t>33.4.4</t>
  </si>
  <si>
    <t>33.4.5</t>
  </si>
  <si>
    <t>33.4.6</t>
  </si>
  <si>
    <t>33.4.7</t>
  </si>
  <si>
    <t>33.4.1.6</t>
  </si>
  <si>
    <t>33.4.1.7</t>
  </si>
  <si>
    <t>33.4.1.8</t>
  </si>
  <si>
    <t>33.4.1.9</t>
  </si>
  <si>
    <t>33.4.1.10</t>
  </si>
  <si>
    <t>33.4.1.11</t>
  </si>
  <si>
    <t>33.4.1.12</t>
  </si>
  <si>
    <t>33.4.1.13</t>
  </si>
  <si>
    <t>33.4.1.14</t>
  </si>
  <si>
    <t>33.4.1.15</t>
  </si>
  <si>
    <t>U.S. bank account (institution #1) (restricted cash)</t>
  </si>
  <si>
    <t>Operating Income</t>
  </si>
  <si>
    <t>33.6.1</t>
  </si>
  <si>
    <t>34.2.1</t>
  </si>
  <si>
    <t>34.3.1</t>
  </si>
  <si>
    <t>34.3.2</t>
  </si>
  <si>
    <t>34.3.3</t>
  </si>
  <si>
    <t>34.3.4</t>
  </si>
  <si>
    <t>34.4.1</t>
  </si>
  <si>
    <t>34.4.2</t>
  </si>
  <si>
    <t>34.4.3</t>
  </si>
  <si>
    <t>34.4.4</t>
  </si>
  <si>
    <t>34.4.5</t>
  </si>
  <si>
    <t>Miscellaneous Income</t>
  </si>
  <si>
    <t>Steven T. Mnuchin Inc.</t>
  </si>
  <si>
    <t>Bridge Street Real Estate Fund 1998, L.P.</t>
  </si>
  <si>
    <t>GS Financial Square Government Fund</t>
  </si>
  <si>
    <t>Neos, Inc. (oil/gas exploration company)</t>
  </si>
  <si>
    <t>Goldman Sachs Direct Investment Fund 2000, L.P.</t>
  </si>
  <si>
    <t>Sunus (Bermuda 1) Ltd. (advanced utility metering systems)</t>
  </si>
  <si>
    <t>SunGard Availability Services Capital Inc. (integrated software processing)</t>
  </si>
  <si>
    <t>GS Capital Partners 2000 Employee Fund, L.P.</t>
  </si>
  <si>
    <t>National Golf Properties (Sylmar, CA golf course)</t>
  </si>
  <si>
    <t>Sunsus (Bermuda 1) Ltd. (advanced utility metering systems)</t>
  </si>
  <si>
    <t>SunGard Availibility Services Capital Inc. (integrated software processing)</t>
  </si>
  <si>
    <t>Bridge Street PEP Technology Fund 2000, L.P.</t>
  </si>
  <si>
    <t>35.6.1</t>
  </si>
  <si>
    <t>35.6.2</t>
  </si>
  <si>
    <t>35.7.1</t>
  </si>
  <si>
    <t>35.7.2</t>
  </si>
  <si>
    <t>35.7.3</t>
  </si>
  <si>
    <t>35.7.4</t>
  </si>
  <si>
    <t>35.7.5</t>
  </si>
  <si>
    <t>35.7.5.1</t>
  </si>
  <si>
    <t>Stone Street PEP Technology Fund 2000, L.P.</t>
  </si>
  <si>
    <t>Steven Mnuchin Dynasty Trust I</t>
  </si>
  <si>
    <t>CIT Group, Inc.</t>
  </si>
  <si>
    <t>SHM Partners II</t>
  </si>
  <si>
    <t>35.7.6</t>
  </si>
  <si>
    <t>35.7.5.1.1</t>
  </si>
  <si>
    <t>35.7.5.1.2</t>
  </si>
  <si>
    <t>35.7.5.1.3</t>
  </si>
  <si>
    <t>35.7.5.1.3.1</t>
  </si>
  <si>
    <t>35.7.5.1.3.2</t>
  </si>
  <si>
    <t>35.7.5.1.3.3</t>
  </si>
  <si>
    <t>35.7.5.1.3.3.1</t>
  </si>
  <si>
    <t>35.7.5.1.4</t>
  </si>
  <si>
    <t>35.7.5.1.4.1</t>
  </si>
  <si>
    <t>35.7.5.1.5</t>
  </si>
  <si>
    <t>35.7.6.1</t>
  </si>
  <si>
    <t>35.7.6.1.1</t>
  </si>
  <si>
    <t>35.7.6.1.2</t>
  </si>
  <si>
    <t>35.7.6.1.3</t>
  </si>
  <si>
    <t>35.7.6.1.3.1</t>
  </si>
  <si>
    <t>35.7.7</t>
  </si>
  <si>
    <t>35.7.6.1.4</t>
  </si>
  <si>
    <t>35.7.6.1.5</t>
  </si>
  <si>
    <t>35.7.6.1.6</t>
  </si>
  <si>
    <t>35.7.6.2</t>
  </si>
  <si>
    <t>35.7.7.1</t>
  </si>
  <si>
    <t>35.7.7.1.1</t>
  </si>
  <si>
    <t>35.7.7.1.2</t>
  </si>
  <si>
    <t>35.7.7.1.3</t>
  </si>
  <si>
    <t>35.7.7.1.4</t>
  </si>
  <si>
    <t>35.7.7.1.5</t>
  </si>
  <si>
    <t>35.7.7.1.6</t>
  </si>
  <si>
    <t>35.7.7.1.7</t>
  </si>
  <si>
    <t>35.7.7.1.8</t>
  </si>
  <si>
    <t>35.7.7.1.9</t>
  </si>
  <si>
    <t>35.7.7.1.10</t>
  </si>
  <si>
    <t>DW MLB Owner LLC / DW MLB LLC Melbourne, FL Hotel)</t>
  </si>
  <si>
    <t>35.7.8</t>
  </si>
  <si>
    <t>35.7.9</t>
  </si>
  <si>
    <t>35.7.7.1.11</t>
  </si>
  <si>
    <t>35.7.7.1.12</t>
  </si>
  <si>
    <t>35.7.7.1.13</t>
  </si>
  <si>
    <t>35.7.7.1.14</t>
  </si>
  <si>
    <t>35.7.7.1.15</t>
  </si>
  <si>
    <t>35.7.7.2</t>
  </si>
  <si>
    <t>35.7.7.3</t>
  </si>
  <si>
    <t>35.7.7.4</t>
  </si>
  <si>
    <t>35.7.7.5</t>
  </si>
  <si>
    <t>35.7.7.6</t>
  </si>
  <si>
    <t>35.7.7.7</t>
  </si>
  <si>
    <t>35.7.10</t>
  </si>
  <si>
    <t>35.7.10.1</t>
  </si>
  <si>
    <t>35.7.10.1.1</t>
  </si>
  <si>
    <t>35.7.10.1.1.1</t>
  </si>
  <si>
    <t>35.7.10.1.1.10.1</t>
  </si>
  <si>
    <t>35.7.11</t>
  </si>
  <si>
    <t>35.7.12</t>
  </si>
  <si>
    <t>35.7.12.1</t>
  </si>
  <si>
    <t>35.7.12.1.1</t>
  </si>
  <si>
    <t>35.7.12.1.1.1</t>
  </si>
  <si>
    <t>35.7.12.1.1.10.1</t>
  </si>
  <si>
    <t>35.7.13</t>
  </si>
  <si>
    <t>35.7.13.1</t>
  </si>
  <si>
    <t>35.7.14</t>
  </si>
  <si>
    <t>35.7.14.1</t>
  </si>
  <si>
    <t>35.7.15</t>
  </si>
  <si>
    <t>The Steven Mnuchin 2007 Family Trust</t>
  </si>
  <si>
    <t>36.1.1</t>
  </si>
  <si>
    <t>37.1.1</t>
  </si>
  <si>
    <t>36.1.1.1</t>
  </si>
  <si>
    <t>36.1.1.1.1</t>
  </si>
  <si>
    <t>36.1.1.1.2</t>
  </si>
  <si>
    <t>36.1.1.1.3</t>
  </si>
  <si>
    <t>36.1.1.1.3.1</t>
  </si>
  <si>
    <t>36.1.1.1.4</t>
  </si>
  <si>
    <t>36.1.1.1.5</t>
  </si>
  <si>
    <t>36.1.1.1.6</t>
  </si>
  <si>
    <t>36.1.1.2</t>
  </si>
  <si>
    <t>Steven Mnuchin GST Trust</t>
  </si>
  <si>
    <t>Steven T. Mnuchin 1996 Trust</t>
  </si>
  <si>
    <t>New York Life general account whole life insurance policy</t>
  </si>
  <si>
    <t>39.1.1</t>
  </si>
  <si>
    <t>40.1.1</t>
  </si>
  <si>
    <t>Beverly Drive Revocable Trust</t>
  </si>
  <si>
    <t>Beverly Drive LLC</t>
  </si>
  <si>
    <t>The Crosby Trust</t>
  </si>
  <si>
    <t>EM Interest in Fourcade LLC</t>
  </si>
  <si>
    <t>Artwork held for investment</t>
  </si>
  <si>
    <t>JM Interest in Fourcade LLC</t>
  </si>
  <si>
    <t>DM Interest in Fourcade LLC</t>
  </si>
  <si>
    <t>ETC Estate</t>
  </si>
  <si>
    <t>Residential Real Estate located in Beverly Hills, CA</t>
  </si>
  <si>
    <t>Residential Real Estate located in New York City</t>
  </si>
  <si>
    <t>honoraria, scholarships, and prizes)</t>
  </si>
  <si>
    <t>produced more than $200 in income during the reporting period (e.g., equity in business or partnership, stock options, retirement plans/accounts and their</t>
  </si>
  <si>
    <t>underlying holdings as appropriate, deferred compensation, and intellectual property, such as book deals and patents)</t>
  </si>
  <si>
    <t>This section does not include assets or income from United States Government employment or assets that were acquired separately from the filer's business,</t>
  </si>
  <si>
    <t>employment, or other income-generating activities (e.g., assets purchased through a brokerage account). Note: The type of income is not required if the amount of</t>
  </si>
  <si>
    <t>income is $0 - $200 or if the asset qualifies as an excepted investment fund (EIF).</t>
  </si>
  <si>
    <t>-Sources of earned and other non-investment income of the filer totaling more than $200 during the reporting period (e.g., salary, fees, partnership share,</t>
  </si>
  <si>
    <t>-Assets related to the filer's business, employment, or other income-generating activities that (1) ended the reporting period with a value greater than $1,000 or (2)</t>
  </si>
  <si>
    <t>Part 6 discloses each asset, not already reported, that (1) ended the reporting period with a value greater than $1,000 or (2) produced more than $200 in investment</t>
  </si>
  <si>
    <t>income during the reporting period. For purposes of the value and income thresholds, the filer aggregates the filer's interests with those of the filer's spouse and</t>
  </si>
  <si>
    <t>dependent children.</t>
  </si>
  <si>
    <t>This section does not include the following types of assets: (1) a personal residence (unless it was rented out during the reporting period); (2) income or retirement</t>
  </si>
  <si>
    <t>benefits associated with United States Government employment (e.g., Thrift Savings Plan); and (3) cash accounts (e.g., checking, savings, money market accounts) at a</t>
  </si>
  <si>
    <t>single financial institution with a value of $5,000 or less (unless more than $200 of income was produced). Additional exceptions apply. Note: The type of income is not</t>
  </si>
  <si>
    <t>required if the amount of income is $0 - $200 or if the asset qualifies as an excepted investment fund (EIF).</t>
  </si>
  <si>
    <t xml:space="preserve">Reporting Period </t>
  </si>
  <si>
    <t>For example, if today is March 3, 2016, the reporting period would run from January 1, 2015 to March 3, 2016. You may end the reporting period for valuing assets and liabilities on any day within 31 days of the filing date. </t>
  </si>
  <si>
    <t>Preceding Calendar Year to Filing Date</t>
  </si>
  <si>
    <t>Excepted Investment Fund</t>
  </si>
  <si>
    <t>An excepted investment fund is an investment fund that is:</t>
  </si>
  <si>
    <t>1. independently managed,</t>
  </si>
  <si>
    <t>2. “widely held,” and</t>
  </si>
  <si>
    <t>3. either “publicly traded or available” or “widely diversified.”</t>
  </si>
  <si>
    <t xml:space="preserve">Normally, you have to disclose all of the underlying holdings of an investment fund, but you do not have to list any of the underlying holdings of an excepted investment fund. </t>
  </si>
  <si>
    <t>Expected Investment Fund (EIF)</t>
  </si>
  <si>
    <t>Concentrated Growth Equity Fund - Jackson Square Partners</t>
  </si>
  <si>
    <t>Report Part</t>
  </si>
  <si>
    <t>Bonus &amp; Incentive Payments Total</t>
  </si>
  <si>
    <t>Capital Gains Total</t>
  </si>
  <si>
    <t>Director Fees Total</t>
  </si>
  <si>
    <t>Dividend Equivalent Payments Total</t>
  </si>
  <si>
    <t>Dividends Total</t>
  </si>
  <si>
    <t>Guaranteed Payments Total</t>
  </si>
  <si>
    <t>Interest Total</t>
  </si>
  <si>
    <t>Interest, Capital Gains Total</t>
  </si>
  <si>
    <t>Miscellaneous Income Total</t>
  </si>
  <si>
    <t>Operating Income Total</t>
  </si>
  <si>
    <t>Options Exercise Total</t>
  </si>
  <si>
    <t>Partnership Income Total</t>
  </si>
  <si>
    <t>Severance Total</t>
  </si>
  <si>
    <t>Stock Grant Vesting Total</t>
  </si>
  <si>
    <t>Trustee Fees Total</t>
  </si>
  <si>
    <t>Unspecified Total</t>
  </si>
  <si>
    <t>Wages Total</t>
  </si>
  <si>
    <t>Grand Total</t>
  </si>
  <si>
    <t>Grand Totals</t>
  </si>
  <si>
    <t>Income (Precise + Low Estimate)</t>
  </si>
  <si>
    <t>Income (Precise + High Estimate)</t>
  </si>
  <si>
    <t>Value of Underlying Assets (Low Estimate)</t>
  </si>
  <si>
    <t>Value of Underlying Assets (High Estimate)</t>
  </si>
  <si>
    <t>Asset Value (Low Estimate)</t>
  </si>
  <si>
    <t>Asset Value (High Estimate)</t>
  </si>
  <si>
    <t>Note: estimates from the financial disclosures are for the two-year period from 2015-2016</t>
  </si>
  <si>
    <t xml:space="preserve">(5) Average federal tax (includes individual and corporate income tax, payroll taxes for Social Security and Medicare, the estate tax, and excise taxes) as a percentage of average expanded cash income.  </t>
  </si>
  <si>
    <t>(4) After-tax income is expanded cash income less: individual income tax net of refundable credits; corporate income tax; payroll taxes (Social Security and Medicare); estate tax; and excise taxes.</t>
  </si>
  <si>
    <t>(3) The income percentile classes used in this table are based on the income distribution for the entire population and contain an equal number of people, not tax units. The breaks are (in 2016 dollars): 20% $26,900; 40% $52,300; 60% $89,300; 80% $149,900; 90% $219,700; 95% $299,500; 99% $774,300; 99.9% $4,760,500.</t>
  </si>
  <si>
    <t>http://www.taxpolicycenter.org/TaxModel/income.cfm</t>
  </si>
  <si>
    <t>(2) Includes both filing and non-filing units but excludes those that are dependents of other tax units. Tax units with negative adjusted gross income are excluded from their respective income class but are included in the totals. For a description of expanded cash income, see</t>
  </si>
  <si>
    <t>http://www.taxpolicycenter.org/taxtopics/Baseline-Definitions.cfm</t>
  </si>
  <si>
    <t>(1) Calendar year. Baseline is current law. For a description of the proposal see TPC's "An Analysis of Donald Trump's Revised Tax Plan".</t>
  </si>
  <si>
    <t>Number of AMT Taxpayers (millions).  Baseline: 5.6                                                  Proposal: 0</t>
  </si>
  <si>
    <t>Source: Urban-Brookings Tax Policy Center Microsimulation Model (version 0516-1).</t>
  </si>
  <si>
    <t>Top 0.1 Percent</t>
  </si>
  <si>
    <t>Top 1 Percent</t>
  </si>
  <si>
    <t>95-99</t>
  </si>
  <si>
    <t>90-95</t>
  </si>
  <si>
    <t>80-90</t>
  </si>
  <si>
    <t>Addendum</t>
  </si>
  <si>
    <t>All</t>
  </si>
  <si>
    <t>Top Quintile</t>
  </si>
  <si>
    <t>Fourth Quintile</t>
  </si>
  <si>
    <t>Middle Quintile</t>
  </si>
  <si>
    <t>Second Quintile</t>
  </si>
  <si>
    <t>Lowest Quintile</t>
  </si>
  <si>
    <t>Percent of Total</t>
  </si>
  <si>
    <t>Average (dollars)</t>
  </si>
  <si>
    <t>Number (thousands)</t>
  </si>
  <si>
    <r>
      <t xml:space="preserve">Average Federal Tax Rate </t>
    </r>
    <r>
      <rPr>
        <b/>
        <vertAlign val="superscript"/>
        <sz val="10"/>
        <rFont val="Calibri"/>
        <family val="2"/>
      </rPr>
      <t>5</t>
    </r>
  </si>
  <si>
    <r>
      <t xml:space="preserve">After-Tax Income </t>
    </r>
    <r>
      <rPr>
        <b/>
        <vertAlign val="superscript"/>
        <sz val="10"/>
        <rFont val="Calibri"/>
        <family val="2"/>
      </rPr>
      <t>4</t>
    </r>
  </si>
  <si>
    <t>Federal Tax Burden</t>
  </si>
  <si>
    <t>Pre-Tax Income</t>
  </si>
  <si>
    <t>Tax Units</t>
  </si>
  <si>
    <r>
      <t xml:space="preserve">Expanded Cash Income Percentile </t>
    </r>
    <r>
      <rPr>
        <b/>
        <vertAlign val="superscript"/>
        <sz val="10"/>
        <rFont val="Calibri"/>
        <family val="2"/>
      </rPr>
      <t>2,3</t>
    </r>
  </si>
  <si>
    <t>by Expanded Cash Income Percentile, 2025 ¹</t>
  </si>
  <si>
    <t>Baseline Distribution of Income and Federal Taxes</t>
  </si>
  <si>
    <t>Under the Proposal</t>
  </si>
  <si>
    <t>Change (% Points)</t>
  </si>
  <si>
    <t>Percent</t>
  </si>
  <si>
    <t>Dollars</t>
  </si>
  <si>
    <t>Share of Federal Taxes</t>
  </si>
  <si>
    <t>Average Federal Tax Change</t>
  </si>
  <si>
    <t>Share of Total Federal Tax Change</t>
  </si>
  <si>
    <r>
      <t xml:space="preserve">Percent Change in After-Tax Income </t>
    </r>
    <r>
      <rPr>
        <b/>
        <vertAlign val="superscript"/>
        <sz val="10"/>
        <rFont val="Calibri"/>
        <family val="2"/>
      </rPr>
      <t>4</t>
    </r>
  </si>
  <si>
    <t>Detail Table</t>
  </si>
  <si>
    <t>Distribution of Federal Tax Change by Expanded Cash Income Percentile, 2025 ¹</t>
  </si>
  <si>
    <t>Baseline: Current Law</t>
  </si>
  <si>
    <t>Donald Trump's Revised Tax Plan</t>
  </si>
  <si>
    <t>Table T16-0214</t>
  </si>
  <si>
    <t>http://www.taxpolicycenter.org</t>
  </si>
  <si>
    <t>PRELIMINARY RESULTS</t>
  </si>
  <si>
    <t>(3) The income percentile classes used in this table are based on the income distribution for the entire population and contain an equal number of people, not tax units. The breaks are (in 2016 dollars): 20% $24,800; 40% $48,400; 60% $83,300; 80% $143,100; 90% $208,800; 95% $292,100; 99% $699,000; 99.9% $3,749,600.</t>
  </si>
  <si>
    <t>Number of AMT Taxpayers (millions).  Baseline: 4.8                                                  Proposal: 0</t>
  </si>
  <si>
    <t>by Expanded Cash Income Percentile, 2017 ¹</t>
  </si>
  <si>
    <t>Distribution of Federal Tax Change by Expanded Cash Income Percentile, 2017 ¹</t>
  </si>
  <si>
    <t>Table T16-0212</t>
  </si>
  <si>
    <t>(1) Calendar year. Baseline is current law. For a description of the provisions included, see the TPC document "An Analysis of the House GOP Tax Plan".</t>
  </si>
  <si>
    <t>House GOP Tax Plan</t>
  </si>
  <si>
    <t>Table T16-0199</t>
  </si>
  <si>
    <t>Table T16-0197</t>
  </si>
  <si>
    <t>Top 0.1 percent income threshold</t>
  </si>
  <si>
    <t>Top 0.1 percent average income</t>
  </si>
  <si>
    <t>Top 0.1 percent average percentage point tax cut</t>
  </si>
  <si>
    <t>Mnuchin total annual income, high estimate</t>
  </si>
  <si>
    <t>Mnuchin total annual income, low estimate</t>
  </si>
  <si>
    <t>Mnuchin tax cut, based on higher income estimate</t>
  </si>
  <si>
    <t>Mnuchin tax cut, based on lower income estimate</t>
  </si>
  <si>
    <t>Trump plan</t>
  </si>
  <si>
    <t>House GOP plan</t>
  </si>
  <si>
    <t xml:space="preserve">Notes: </t>
  </si>
  <si>
    <t>Estimated Tax Cut Mnuchin Would Realize from Trump and Ryan Tax Plans</t>
  </si>
  <si>
    <t>2. Estimates of the tax cut Mnuchin would receive from these plans are conservative because the size of the tax cut rises with income, and Mnuchin's income is above average in the top 0.1 percent group.</t>
  </si>
  <si>
    <t>Parent Asset</t>
  </si>
  <si>
    <t>Sub Assets</t>
  </si>
  <si>
    <t>Value (Low)</t>
  </si>
  <si>
    <t>Value (High)</t>
  </si>
  <si>
    <t>Totals</t>
  </si>
  <si>
    <t>Pass-through Income - Low Estimate (Precise + Low bound)</t>
  </si>
  <si>
    <t>Pass-through Income - High Estimate (Precise + High bound)</t>
  </si>
  <si>
    <t xml:space="preserve">Pass-Through Entities Disclosed </t>
  </si>
  <si>
    <t>Subtotal Stormchaser Partners LLC (The Steven T. Mnuchin Revocable Trust)</t>
  </si>
  <si>
    <t>Subtotal Stormchaser Partners LLC (Steven Mnuchin Dynasty Trust I)</t>
  </si>
  <si>
    <t>Subtotal Steven T. Mnuchin Revocable Trust</t>
  </si>
  <si>
    <t>Trust Name</t>
  </si>
  <si>
    <t>Assets Held in Trust</t>
  </si>
  <si>
    <t>Subtotal Steven T. Mnuchin 2000 Family Trust</t>
  </si>
  <si>
    <t>Subtotal Steven Mnuchin Dynasty Trust I</t>
  </si>
  <si>
    <t>Subtotal Steven Mnuchin 2007 Family Trust</t>
  </si>
  <si>
    <t>Subtotal Steven Mnuchin GST Trust</t>
  </si>
  <si>
    <t>Subtotal Steven T. Mnuchin 1996 Trust</t>
  </si>
  <si>
    <t>Subtotal Beverly Drive Revocable Trust</t>
  </si>
  <si>
    <t>Subtotal Crosby Trust</t>
  </si>
  <si>
    <t>Subtotal Steven T. Mnuchin 2002 Family Trust</t>
  </si>
  <si>
    <t xml:space="preserve">Source: U.S. Office of Government Ethics, “Executive Branch Personnel Public Financial Disclosure Report (OGE Form 278e): Steven T. Mnuchin.” </t>
  </si>
  <si>
    <t>https://extapps2.oge.gov/201/Presiden.nsf/PAS+Index/B003D12FCD5F4C3F852580A5004FF6A4/$FILE/Mnuchin,%20Steven%20T.%20final278.pdf</t>
  </si>
  <si>
    <t>Number of Unique of Pass-Through Entities Disclosed: 66</t>
  </si>
  <si>
    <t>1. These estimates are based on the Tax Policy Center's distributional tables of the Trump and Ryan tax plans, which can be found in later tabs.</t>
  </si>
  <si>
    <t>Report Section</t>
  </si>
  <si>
    <t>Part 2 discloses the following:</t>
  </si>
  <si>
    <t>Selected Reporting Notes for the Public Financial Disclosure Report (OGE Form 278e)</t>
  </si>
  <si>
    <t>Total Assets Held in Trusts:</t>
  </si>
  <si>
    <t>Total Number of Trusts:</t>
  </si>
  <si>
    <t>26.10</t>
  </si>
  <si>
    <t>Subtotal Trust F/BO EDM U/I/D 6/17/02</t>
  </si>
  <si>
    <t>27.10</t>
  </si>
  <si>
    <t>21.10</t>
  </si>
  <si>
    <t>22.10</t>
  </si>
  <si>
    <t>Exclude</t>
  </si>
  <si>
    <t>Total</t>
  </si>
  <si>
    <t>Total Income (2015 and 2016)</t>
  </si>
  <si>
    <t>Annual Average Above Threshold</t>
  </si>
  <si>
    <t>Mnuchin's ACA Tax Cut</t>
  </si>
  <si>
    <t>0.9% Hospital Insurance tax</t>
  </si>
  <si>
    <t>3.8% NIIT</t>
  </si>
  <si>
    <t>Subject to 0.9% Hospital Insurance Tax</t>
  </si>
  <si>
    <t xml:space="preserve">This table estimates Mnuchin's tax cut from ACA repeal very roughly by dividing the income on his financial disclosures into three categories: unearned income that is subject to the 3.8 percent net investment income tax (NIIT), income that is subject to the 0.9 percent Hospital Insurance tax, and income that is likely not subject to either of the ACA Medicare taxes--for example, "active" income from some types of passthrough businesses. We then apply the tax rate for each of the taxes to the estimated level of income that would be subject to each tax, which calculates the approximate tax cut he would receive if these taxes were repealed and his level and sources of income remained similar. Because we do not know the details of each type of income Mnuchin received, we have categorized the different types of income conservatively, and the estimates should still be treated as very rough. </t>
  </si>
  <si>
    <t>Unearned income subject to 3.8% NIIT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</si>
</sst>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_(&quot;$&quot;* #,##0_);_(&quot;$&quot;* \(#,##0\);_(&quot;$&quot;* &quot;-&quot;??_);_(@_)"/>
    <numFmt numFmtId="165" formatCode="#,##0.0"/>
    <numFmt numFmtId="166" formatCode="0.0"/>
    <numFmt numFmtId="167" formatCode="0.0%"/>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0"/>
      <name val="Times New Roman"/>
      <family val="1"/>
    </font>
    <font>
      <sz val="10"/>
      <name val="Calibri"/>
      <family val="2"/>
      <scheme val="minor"/>
    </font>
    <font>
      <u/>
      <sz val="10"/>
      <color indexed="12"/>
      <name val="Arial"/>
      <family val="2"/>
    </font>
    <font>
      <u/>
      <sz val="10"/>
      <color indexed="12"/>
      <name val="Calibri"/>
      <family val="2"/>
      <scheme val="minor"/>
    </font>
    <font>
      <b/>
      <sz val="10"/>
      <name val="Calibri"/>
      <family val="2"/>
      <scheme val="minor"/>
    </font>
    <font>
      <sz val="10"/>
      <name val="Arial"/>
      <family val="2"/>
    </font>
    <font>
      <b/>
      <vertAlign val="superscript"/>
      <sz val="10"/>
      <name val="Calibri"/>
      <family val="2"/>
    </font>
    <font>
      <b/>
      <sz val="12"/>
      <name val="Calibri"/>
      <family val="2"/>
      <scheme val="minor"/>
    </font>
    <font>
      <b/>
      <sz val="11"/>
      <color theme="1"/>
      <name val="Arial Narrow"/>
      <family val="2"/>
    </font>
    <font>
      <sz val="11"/>
      <color theme="1"/>
      <name val="Arial Narrow"/>
      <family val="2"/>
    </font>
    <font>
      <sz val="10"/>
      <color theme="1"/>
      <name val="Arial Narrow"/>
      <family val="2"/>
    </font>
    <font>
      <u/>
      <sz val="10"/>
      <color indexed="12"/>
      <name val="Arial Narrow"/>
      <family val="2"/>
    </font>
    <font>
      <sz val="12"/>
      <color theme="1"/>
      <name val="Arial Narrow"/>
      <family val="2"/>
    </font>
    <font>
      <b/>
      <sz val="12"/>
      <color theme="1"/>
      <name val="Arial Narrow"/>
      <family val="2"/>
    </font>
    <font>
      <sz val="11"/>
      <color rgb="FF7030A0"/>
      <name val="Arial Narrow"/>
      <family val="2"/>
    </font>
    <font>
      <sz val="11"/>
      <color rgb="FFFF0000"/>
      <name val="Arial Narrow"/>
      <family val="2"/>
    </font>
    <font>
      <b/>
      <sz val="10"/>
      <color theme="1"/>
      <name val="Arial Narrow"/>
      <family val="2"/>
    </font>
    <font>
      <i/>
      <sz val="10"/>
      <color theme="1"/>
      <name val="Arial Narrow"/>
      <family val="2"/>
    </font>
    <font>
      <b/>
      <i/>
      <sz val="11"/>
      <color theme="1"/>
      <name val="Arial Narrow"/>
      <family val="2"/>
    </font>
    <font>
      <b/>
      <u/>
      <sz val="11"/>
      <color theme="1"/>
      <name val="Arial Narrow"/>
      <family val="2"/>
    </font>
  </fonts>
  <fills count="2">
    <fill>
      <patternFill patternType="none"/>
    </fill>
    <fill>
      <patternFill patternType="gray125"/>
    </fill>
  </fills>
  <borders count="14">
    <border>
      <left/>
      <right/>
      <top/>
      <bottom/>
      <diagonal/>
    </border>
    <border>
      <left/>
      <right/>
      <top/>
      <bottom style="thin">
        <color indexed="64"/>
      </bottom>
      <diagonal/>
    </border>
    <border>
      <left/>
      <right/>
      <top style="thin">
        <color indexed="64"/>
      </top>
      <bottom/>
      <diagonal/>
    </border>
    <border>
      <left/>
      <right/>
      <top style="double">
        <color indexed="64"/>
      </top>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7" fillId="0" borderId="0" applyNumberFormat="0" applyFill="0" applyBorder="0" applyAlignment="0" applyProtection="0">
      <alignment vertical="top"/>
      <protection locked="0"/>
    </xf>
    <xf numFmtId="0" fontId="10" fillId="0" borderId="0"/>
  </cellStyleXfs>
  <cellXfs count="147">
    <xf numFmtId="0" fontId="0" fillId="0" borderId="0" xfId="0"/>
    <xf numFmtId="164" fontId="0" fillId="0" borderId="0" xfId="1" applyNumberFormat="1" applyFont="1"/>
    <xf numFmtId="0" fontId="2" fillId="0" borderId="0" xfId="0" applyFont="1"/>
    <xf numFmtId="164" fontId="2" fillId="0" borderId="0" xfId="1" applyNumberFormat="1" applyFont="1"/>
    <xf numFmtId="0" fontId="0" fillId="0" borderId="0" xfId="0" applyAlignment="1">
      <alignment horizontal="left"/>
    </xf>
    <xf numFmtId="0" fontId="2" fillId="0" borderId="0" xfId="0" applyFont="1" applyAlignment="1">
      <alignment horizontal="left"/>
    </xf>
    <xf numFmtId="0" fontId="0" fillId="0" borderId="0" xfId="0" applyFont="1" applyFill="1" applyAlignment="1"/>
    <xf numFmtId="0" fontId="6" fillId="0" borderId="0" xfId="3" applyFont="1"/>
    <xf numFmtId="0" fontId="8" fillId="0" borderId="0" xfId="5" applyFont="1" applyAlignment="1" applyProtection="1">
      <alignment wrapText="1"/>
    </xf>
    <xf numFmtId="0" fontId="6" fillId="0" borderId="0" xfId="3" applyFont="1" applyAlignment="1">
      <alignment wrapText="1"/>
    </xf>
    <xf numFmtId="0" fontId="8" fillId="0" borderId="0" xfId="5" applyFont="1" applyAlignment="1" applyProtection="1"/>
    <xf numFmtId="0" fontId="6" fillId="0" borderId="0" xfId="3" applyFont="1" applyFill="1" applyBorder="1" applyAlignment="1">
      <alignment horizontal="left"/>
    </xf>
    <xf numFmtId="0" fontId="6" fillId="0" borderId="0" xfId="3" applyFont="1" applyFill="1" applyBorder="1"/>
    <xf numFmtId="0" fontId="6" fillId="0" borderId="1" xfId="3" applyFont="1" applyBorder="1"/>
    <xf numFmtId="0" fontId="6" fillId="0" borderId="0" xfId="3" applyFont="1" applyBorder="1" applyAlignment="1"/>
    <xf numFmtId="165" fontId="6" fillId="0" borderId="0" xfId="3" applyNumberFormat="1" applyFont="1" applyAlignment="1">
      <alignment horizontal="right" indent="2"/>
    </xf>
    <xf numFmtId="166" fontId="6" fillId="0" borderId="0" xfId="3" applyNumberFormat="1" applyFont="1" applyAlignment="1">
      <alignment horizontal="right" indent="2"/>
    </xf>
    <xf numFmtId="3" fontId="6" fillId="0" borderId="0" xfId="3" applyNumberFormat="1" applyFont="1" applyAlignment="1">
      <alignment horizontal="right" indent="2"/>
    </xf>
    <xf numFmtId="0" fontId="6" fillId="0" borderId="0" xfId="3" applyFont="1" applyAlignment="1">
      <alignment horizontal="right" indent="2"/>
    </xf>
    <xf numFmtId="0" fontId="9" fillId="0" borderId="0" xfId="3" applyFont="1" applyAlignment="1">
      <alignment horizontal="right" indent="2"/>
    </xf>
    <xf numFmtId="165" fontId="6" fillId="0" borderId="0" xfId="3" applyNumberFormat="1" applyFont="1" applyAlignment="1">
      <alignment horizontal="right"/>
    </xf>
    <xf numFmtId="166" fontId="6" fillId="0" borderId="0" xfId="3" applyNumberFormat="1" applyFont="1" applyAlignment="1">
      <alignment horizontal="right"/>
    </xf>
    <xf numFmtId="3" fontId="6" fillId="0" borderId="0" xfId="3" applyNumberFormat="1" applyFont="1" applyAlignment="1">
      <alignment horizontal="right"/>
    </xf>
    <xf numFmtId="0" fontId="6" fillId="0" borderId="0" xfId="3" applyFont="1" applyAlignment="1">
      <alignment horizontal="right"/>
    </xf>
    <xf numFmtId="0" fontId="9" fillId="0" borderId="0" xfId="3" applyFont="1" applyAlignment="1">
      <alignment horizontal="left"/>
    </xf>
    <xf numFmtId="165" fontId="6" fillId="0" borderId="0" xfId="4" applyNumberFormat="1" applyFont="1"/>
    <xf numFmtId="0" fontId="9" fillId="0" borderId="0" xfId="3" applyFont="1" applyAlignment="1">
      <alignment horizontal="right"/>
    </xf>
    <xf numFmtId="16" fontId="9" fillId="0" borderId="0" xfId="3" quotePrefix="1" applyNumberFormat="1" applyFont="1" applyAlignment="1">
      <alignment horizontal="right" indent="2"/>
    </xf>
    <xf numFmtId="0" fontId="6" fillId="0" borderId="0" xfId="3" applyFont="1" applyBorder="1" applyAlignment="1">
      <alignment vertical="center" wrapText="1"/>
    </xf>
    <xf numFmtId="0" fontId="6" fillId="0" borderId="0" xfId="6" applyFont="1" applyBorder="1" applyAlignment="1"/>
    <xf numFmtId="0" fontId="6" fillId="0" borderId="0" xfId="6" applyFont="1" applyBorder="1" applyAlignment="1">
      <alignment vertical="center" wrapText="1"/>
    </xf>
    <xf numFmtId="0" fontId="6" fillId="0" borderId="0" xfId="4" applyFont="1"/>
    <xf numFmtId="0" fontId="6" fillId="0" borderId="0" xfId="6" applyFont="1" applyBorder="1" applyAlignment="1">
      <alignment horizontal="center"/>
    </xf>
    <xf numFmtId="0" fontId="9" fillId="0" borderId="0" xfId="3" applyFont="1" applyBorder="1" applyAlignment="1">
      <alignment horizontal="center" vertical="center" wrapText="1"/>
    </xf>
    <xf numFmtId="0" fontId="6" fillId="0" borderId="0" xfId="6" applyFont="1" applyBorder="1" applyAlignment="1">
      <alignment horizontal="center" vertical="center" wrapText="1"/>
    </xf>
    <xf numFmtId="0" fontId="9" fillId="0" borderId="0" xfId="3" applyFont="1" applyBorder="1" applyAlignment="1">
      <alignment vertical="center" wrapText="1"/>
    </xf>
    <xf numFmtId="0" fontId="6" fillId="0" borderId="0" xfId="6" applyFont="1" applyBorder="1" applyAlignment="1">
      <alignment horizontal="center" vertical="center"/>
    </xf>
    <xf numFmtId="0" fontId="9" fillId="0" borderId="0" xfId="3" applyFont="1" applyBorder="1" applyAlignment="1">
      <alignment horizontal="center"/>
    </xf>
    <xf numFmtId="0" fontId="9" fillId="0" borderId="3" xfId="3" applyFont="1" applyBorder="1" applyAlignment="1">
      <alignment vertical="center" wrapText="1"/>
    </xf>
    <xf numFmtId="0" fontId="6" fillId="0" borderId="3" xfId="6" applyFont="1" applyBorder="1" applyAlignment="1">
      <alignment horizontal="center" vertical="center"/>
    </xf>
    <xf numFmtId="0" fontId="6" fillId="0" borderId="3" xfId="6" applyFont="1" applyBorder="1" applyAlignment="1">
      <alignment horizontal="center" vertical="center" wrapText="1"/>
    </xf>
    <xf numFmtId="0" fontId="9" fillId="0" borderId="3" xfId="3" applyFont="1" applyBorder="1" applyAlignment="1">
      <alignment horizontal="center" vertical="center" wrapText="1"/>
    </xf>
    <xf numFmtId="0" fontId="6" fillId="0" borderId="4" xfId="3" applyFont="1" applyBorder="1"/>
    <xf numFmtId="0" fontId="6" fillId="0" borderId="2" xfId="4" applyFont="1" applyBorder="1"/>
    <xf numFmtId="0" fontId="6" fillId="0" borderId="0" xfId="4" applyFont="1" applyBorder="1" applyAlignment="1">
      <alignment wrapText="1"/>
    </xf>
    <xf numFmtId="0" fontId="6" fillId="0" borderId="0" xfId="3" applyFont="1" applyBorder="1" applyAlignment="1">
      <alignment horizontal="center" vertical="center" wrapText="1"/>
    </xf>
    <xf numFmtId="0" fontId="6" fillId="0" borderId="0" xfId="4" applyFont="1" applyBorder="1" applyAlignment="1">
      <alignment horizontal="center" vertical="center" wrapText="1"/>
    </xf>
    <xf numFmtId="0" fontId="6" fillId="0" borderId="0" xfId="4" applyFont="1" applyBorder="1"/>
    <xf numFmtId="0" fontId="9" fillId="0" borderId="3" xfId="3" applyFont="1" applyBorder="1" applyAlignment="1">
      <alignment horizontal="center"/>
    </xf>
    <xf numFmtId="0" fontId="6" fillId="0" borderId="3" xfId="4" applyFont="1" applyBorder="1" applyAlignment="1">
      <alignment horizontal="center" vertical="center" wrapText="1"/>
    </xf>
    <xf numFmtId="0" fontId="6" fillId="0" borderId="0" xfId="3" applyFont="1" applyBorder="1"/>
    <xf numFmtId="0" fontId="6" fillId="0" borderId="0" xfId="3" applyFont="1" applyFill="1"/>
    <xf numFmtId="0" fontId="12" fillId="0" borderId="0" xfId="3" applyFont="1" applyFill="1" applyAlignment="1">
      <alignment horizontal="centerContinuous"/>
    </xf>
    <xf numFmtId="15" fontId="9" fillId="0" borderId="0" xfId="3" applyNumberFormat="1" applyFont="1"/>
    <xf numFmtId="0" fontId="8" fillId="0" borderId="0" xfId="5" applyFont="1" applyAlignment="1" applyProtection="1">
      <alignment horizontal="right"/>
    </xf>
    <xf numFmtId="0" fontId="9" fillId="0" borderId="0" xfId="3" applyFont="1"/>
    <xf numFmtId="15" fontId="9" fillId="0" borderId="0" xfId="3" quotePrefix="1" applyNumberFormat="1" applyFont="1" applyFill="1" applyAlignment="1">
      <alignment horizontal="left"/>
    </xf>
    <xf numFmtId="0" fontId="13" fillId="0" borderId="0" xfId="0" applyFont="1" applyAlignment="1">
      <alignment horizontal="center" wrapText="1"/>
    </xf>
    <xf numFmtId="0" fontId="13" fillId="0" borderId="0" xfId="0" applyFont="1" applyAlignment="1">
      <alignment horizontal="left" wrapText="1"/>
    </xf>
    <xf numFmtId="164" fontId="13" fillId="0" borderId="0" xfId="1" applyNumberFormat="1" applyFont="1" applyAlignment="1">
      <alignment horizontal="center" wrapText="1"/>
    </xf>
    <xf numFmtId="164" fontId="13" fillId="0" borderId="0" xfId="1" applyNumberFormat="1" applyFont="1" applyFill="1" applyAlignment="1">
      <alignment horizontal="center" wrapText="1"/>
    </xf>
    <xf numFmtId="0" fontId="13" fillId="0" borderId="0" xfId="0" applyFont="1" applyFill="1" applyAlignment="1"/>
    <xf numFmtId="0" fontId="13" fillId="0" borderId="0" xfId="0" applyFont="1" applyFill="1" applyAlignment="1">
      <alignment horizontal="left"/>
    </xf>
    <xf numFmtId="0" fontId="13" fillId="0" borderId="0" xfId="0" applyFont="1" applyFill="1"/>
    <xf numFmtId="0" fontId="14" fillId="0" borderId="0" xfId="0" applyFont="1" applyFill="1"/>
    <xf numFmtId="164" fontId="13" fillId="0" borderId="0" xfId="1" applyNumberFormat="1" applyFont="1" applyFill="1"/>
    <xf numFmtId="0" fontId="14" fillId="0" borderId="0" xfId="0" applyFont="1"/>
    <xf numFmtId="0" fontId="14" fillId="0" borderId="0" xfId="0" applyFont="1" applyFill="1" applyAlignment="1"/>
    <xf numFmtId="0" fontId="14" fillId="0" borderId="0" xfId="0" applyFont="1" applyFill="1" applyAlignment="1">
      <alignment horizontal="left"/>
    </xf>
    <xf numFmtId="164" fontId="14" fillId="0" borderId="0" xfId="1" applyNumberFormat="1" applyFont="1" applyFill="1"/>
    <xf numFmtId="0" fontId="13" fillId="0" borderId="0" xfId="0" applyFont="1" applyAlignment="1">
      <alignment horizontal="left"/>
    </xf>
    <xf numFmtId="0" fontId="13" fillId="0" borderId="0" xfId="0" applyFont="1"/>
    <xf numFmtId="164" fontId="13" fillId="0" borderId="0" xfId="1" applyNumberFormat="1" applyFont="1"/>
    <xf numFmtId="0" fontId="14" fillId="0" borderId="0" xfId="0" applyFont="1" applyAlignment="1">
      <alignment horizontal="left"/>
    </xf>
    <xf numFmtId="164" fontId="14" fillId="0" borderId="0" xfId="1" applyNumberFormat="1" applyFont="1"/>
    <xf numFmtId="164" fontId="13" fillId="0" borderId="0" xfId="0" applyNumberFormat="1" applyFont="1"/>
    <xf numFmtId="0" fontId="14" fillId="0" borderId="0" xfId="0" applyFont="1" applyFill="1" applyAlignment="1">
      <alignment horizontal="center"/>
    </xf>
    <xf numFmtId="0" fontId="13" fillId="0" borderId="0" xfId="0" applyFont="1" applyAlignment="1">
      <alignment horizontal="center"/>
    </xf>
    <xf numFmtId="0" fontId="14" fillId="0" borderId="0" xfId="0" applyFont="1" applyAlignment="1">
      <alignment horizontal="center"/>
    </xf>
    <xf numFmtId="0" fontId="16" fillId="0" borderId="0" xfId="5" applyFont="1" applyAlignment="1" applyProtection="1">
      <alignment horizontal="left"/>
    </xf>
    <xf numFmtId="0" fontId="17" fillId="0" borderId="0" xfId="0" applyFont="1"/>
    <xf numFmtId="164" fontId="17" fillId="0" borderId="0" xfId="1" applyNumberFormat="1" applyFont="1" applyFill="1"/>
    <xf numFmtId="164" fontId="18" fillId="0" borderId="0" xfId="1" applyNumberFormat="1" applyFont="1" applyFill="1"/>
    <xf numFmtId="0" fontId="14" fillId="0" borderId="0" xfId="0" applyFont="1" applyAlignment="1">
      <alignment wrapText="1"/>
    </xf>
    <xf numFmtId="0" fontId="13" fillId="0" borderId="0" xfId="0" applyFont="1" applyAlignment="1">
      <alignment horizontal="center"/>
    </xf>
    <xf numFmtId="0" fontId="14" fillId="0" borderId="5" xfId="0" applyFont="1" applyBorder="1"/>
    <xf numFmtId="164" fontId="19" fillId="0" borderId="2" xfId="1" applyNumberFormat="1" applyFont="1" applyBorder="1"/>
    <xf numFmtId="164" fontId="14" fillId="0" borderId="2" xfId="1" applyNumberFormat="1" applyFont="1" applyBorder="1"/>
    <xf numFmtId="0" fontId="14" fillId="0" borderId="2" xfId="0" applyFont="1" applyBorder="1"/>
    <xf numFmtId="0" fontId="14" fillId="0" borderId="6" xfId="0" applyFont="1" applyBorder="1"/>
    <xf numFmtId="0" fontId="14" fillId="0" borderId="7" xfId="0" applyFont="1" applyBorder="1"/>
    <xf numFmtId="164" fontId="19" fillId="0" borderId="0" xfId="1" applyNumberFormat="1" applyFont="1" applyBorder="1"/>
    <xf numFmtId="164" fontId="14" fillId="0" borderId="0" xfId="1" applyNumberFormat="1" applyFont="1" applyBorder="1"/>
    <xf numFmtId="0" fontId="14" fillId="0" borderId="0" xfId="0" applyFont="1" applyBorder="1"/>
    <xf numFmtId="0" fontId="14" fillId="0" borderId="8" xfId="0" applyFont="1" applyBorder="1"/>
    <xf numFmtId="0" fontId="13" fillId="0" borderId="7" xfId="0" applyFont="1" applyBorder="1"/>
    <xf numFmtId="0" fontId="13" fillId="0" borderId="8" xfId="0" applyFont="1" applyBorder="1"/>
    <xf numFmtId="164" fontId="20" fillId="0" borderId="11" xfId="1" applyNumberFormat="1" applyFont="1" applyBorder="1"/>
    <xf numFmtId="164" fontId="20" fillId="0" borderId="6" xfId="1" applyNumberFormat="1" applyFont="1" applyBorder="1"/>
    <xf numFmtId="164" fontId="19" fillId="0" borderId="12" xfId="1" applyNumberFormat="1" applyFont="1" applyBorder="1"/>
    <xf numFmtId="164" fontId="19" fillId="0" borderId="8" xfId="1" applyNumberFormat="1" applyFont="1" applyBorder="1"/>
    <xf numFmtId="0" fontId="14" fillId="0" borderId="9" xfId="0" applyFont="1" applyBorder="1"/>
    <xf numFmtId="167" fontId="14" fillId="0" borderId="13" xfId="2" applyNumberFormat="1" applyFont="1" applyBorder="1"/>
    <xf numFmtId="167" fontId="14" fillId="0" borderId="10" xfId="2" applyNumberFormat="1" applyFont="1" applyBorder="1"/>
    <xf numFmtId="164" fontId="14" fillId="0" borderId="11" xfId="1" applyNumberFormat="1" applyFont="1" applyBorder="1"/>
    <xf numFmtId="164" fontId="14" fillId="0" borderId="6" xfId="1" applyNumberFormat="1" applyFont="1" applyBorder="1"/>
    <xf numFmtId="164" fontId="14" fillId="0" borderId="13" xfId="1" applyNumberFormat="1" applyFont="1" applyBorder="1"/>
    <xf numFmtId="164" fontId="14" fillId="0" borderId="10" xfId="1" applyNumberFormat="1" applyFont="1" applyBorder="1"/>
    <xf numFmtId="0" fontId="21" fillId="0" borderId="0" xfId="0" applyFont="1"/>
    <xf numFmtId="0" fontId="15" fillId="0" borderId="0" xfId="0" applyFont="1"/>
    <xf numFmtId="0" fontId="13" fillId="0" borderId="0" xfId="0" applyFont="1" applyAlignment="1">
      <alignment wrapText="1"/>
    </xf>
    <xf numFmtId="164" fontId="14" fillId="0" borderId="0" xfId="0" applyNumberFormat="1" applyFont="1"/>
    <xf numFmtId="0" fontId="22" fillId="0" borderId="0" xfId="0" applyFont="1"/>
    <xf numFmtId="0" fontId="15" fillId="0" borderId="0" xfId="0" applyFont="1" applyAlignment="1">
      <alignment horizontal="left"/>
    </xf>
    <xf numFmtId="0" fontId="23" fillId="0" borderId="0" xfId="0" applyFont="1"/>
    <xf numFmtId="0" fontId="14" fillId="0" borderId="0" xfId="0" quotePrefix="1" applyFont="1"/>
    <xf numFmtId="164" fontId="14" fillId="0" borderId="0" xfId="1" applyNumberFormat="1" applyFont="1" applyAlignment="1">
      <alignment horizontal="center"/>
    </xf>
    <xf numFmtId="49" fontId="13" fillId="0" borderId="0" xfId="0" applyNumberFormat="1" applyFont="1" applyAlignment="1">
      <alignment horizontal="center" wrapText="1"/>
    </xf>
    <xf numFmtId="49" fontId="14" fillId="0" borderId="0" xfId="0" applyNumberFormat="1" applyFont="1" applyFill="1" applyAlignment="1">
      <alignment horizontal="center"/>
    </xf>
    <xf numFmtId="49" fontId="14" fillId="0" borderId="0" xfId="0" applyNumberFormat="1" applyFont="1" applyAlignment="1">
      <alignment horizontal="center"/>
    </xf>
    <xf numFmtId="49" fontId="13" fillId="0" borderId="0" xfId="0" applyNumberFormat="1" applyFont="1"/>
    <xf numFmtId="49" fontId="16" fillId="0" borderId="0" xfId="5" applyNumberFormat="1" applyFont="1" applyAlignment="1" applyProtection="1">
      <alignment horizontal="left"/>
    </xf>
    <xf numFmtId="49" fontId="14" fillId="0" borderId="0" xfId="0" applyNumberFormat="1" applyFont="1"/>
    <xf numFmtId="49" fontId="13" fillId="0" borderId="0" xfId="0" applyNumberFormat="1" applyFont="1" applyAlignment="1">
      <alignment horizontal="left" wrapText="1"/>
    </xf>
    <xf numFmtId="49" fontId="14" fillId="0" borderId="0" xfId="0" applyNumberFormat="1" applyFont="1" applyAlignment="1">
      <alignment horizontal="left"/>
    </xf>
    <xf numFmtId="49" fontId="13" fillId="0" borderId="0" xfId="0" applyNumberFormat="1" applyFont="1" applyAlignment="1">
      <alignment horizontal="left"/>
    </xf>
    <xf numFmtId="0" fontId="24" fillId="0" borderId="0" xfId="0" applyFont="1"/>
    <xf numFmtId="0" fontId="15" fillId="0" borderId="0" xfId="0" applyFont="1" applyAlignment="1">
      <alignment horizontal="left" wrapText="1"/>
    </xf>
    <xf numFmtId="49" fontId="15" fillId="0" borderId="0" xfId="0" applyNumberFormat="1" applyFont="1" applyAlignment="1">
      <alignment horizontal="left" wrapText="1"/>
    </xf>
    <xf numFmtId="0" fontId="13" fillId="0" borderId="5" xfId="0" applyFont="1" applyBorder="1" applyAlignment="1">
      <alignment horizontal="center"/>
    </xf>
    <xf numFmtId="0" fontId="13" fillId="0" borderId="6" xfId="0" applyFont="1" applyBorder="1" applyAlignment="1">
      <alignment horizontal="center"/>
    </xf>
    <xf numFmtId="0" fontId="13" fillId="0" borderId="0" xfId="0" applyFont="1" applyAlignment="1">
      <alignment horizontal="center"/>
    </xf>
    <xf numFmtId="0" fontId="22" fillId="0" borderId="0" xfId="0" applyFont="1" applyAlignment="1">
      <alignment horizontal="left" wrapText="1"/>
    </xf>
    <xf numFmtId="0" fontId="14" fillId="0" borderId="0" xfId="0" applyFont="1" applyAlignment="1">
      <alignment horizontal="left" wrapText="1"/>
    </xf>
    <xf numFmtId="0" fontId="6" fillId="0" borderId="0" xfId="3" applyFont="1" applyAlignment="1">
      <alignment horizontal="left" wrapText="1"/>
    </xf>
    <xf numFmtId="0" fontId="9" fillId="0" borderId="0" xfId="3" applyFont="1" applyBorder="1" applyAlignment="1">
      <alignment horizontal="center" vertical="center" wrapText="1"/>
    </xf>
    <xf numFmtId="0" fontId="9" fillId="0" borderId="1" xfId="3" applyFont="1" applyBorder="1" applyAlignment="1">
      <alignment horizontal="center" vertical="center" wrapText="1"/>
    </xf>
    <xf numFmtId="0" fontId="8" fillId="0" borderId="0" xfId="5" applyFont="1" applyAlignment="1" applyProtection="1">
      <alignment horizontal="left" wrapText="1"/>
    </xf>
    <xf numFmtId="0" fontId="6" fillId="0" borderId="0" xfId="3" applyFont="1" applyFill="1" applyBorder="1" applyAlignment="1">
      <alignment wrapText="1"/>
    </xf>
    <xf numFmtId="0" fontId="6" fillId="0" borderId="0" xfId="4" applyFont="1" applyAlignment="1">
      <alignment wrapText="1"/>
    </xf>
    <xf numFmtId="0" fontId="12" fillId="0" borderId="0" xfId="3" applyFont="1" applyAlignment="1">
      <alignment horizontal="center" wrapText="1"/>
    </xf>
    <xf numFmtId="0" fontId="6" fillId="0" borderId="0" xfId="3" applyFont="1" applyFill="1" applyBorder="1" applyAlignment="1"/>
    <xf numFmtId="0" fontId="6" fillId="0" borderId="0" xfId="4" applyFont="1" applyAlignment="1"/>
    <xf numFmtId="0" fontId="9" fillId="0" borderId="3" xfId="3" applyFont="1" applyBorder="1" applyAlignment="1">
      <alignment horizontal="center" vertical="center" wrapText="1"/>
    </xf>
    <xf numFmtId="0" fontId="9" fillId="0" borderId="2" xfId="3" applyFont="1" applyBorder="1" applyAlignment="1">
      <alignment horizontal="center" vertical="center" wrapText="1"/>
    </xf>
    <xf numFmtId="0" fontId="12" fillId="0" borderId="0" xfId="3" applyFont="1" applyFill="1" applyAlignment="1">
      <alignment horizontal="center"/>
    </xf>
    <xf numFmtId="0" fontId="12" fillId="0" borderId="0" xfId="3" applyFont="1" applyAlignment="1">
      <alignment horizontal="center"/>
    </xf>
  </cellXfs>
  <cellStyles count="7">
    <cellStyle name="Currency" xfId="1" builtinId="4"/>
    <cellStyle name="Hyperlink" xfId="5" builtinId="8"/>
    <cellStyle name="Normal" xfId="0" builtinId="0"/>
    <cellStyle name="Normal 2" xfId="4"/>
    <cellStyle name="Normal_Acc and Freeze Options" xfId="3"/>
    <cellStyle name="Normal_BG suggestion" xfId="6"/>
    <cellStyle name="Percent" xfId="2" builtinId="5"/>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xtapps2.oge.gov/201/Presiden.nsf/PAS+Index/B003D12FCD5F4C3F852580A5004FF6A4/$FILE/Mnuchin,%20Steven%20T.%20final278.pdf"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extapps2.oge.gov/201/Presiden.nsf/PAS+Index/B003D12FCD5F4C3F852580A5004FF6A4/$FILE/Mnuchin,%20Steven%20T.%20final278.pdf"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extapps2.oge.gov/201/Presiden.nsf/PAS+Index/B003D12FCD5F4C3F852580A5004FF6A4/$FILE/Mnuchin,%20Steven%20T.%20final278.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extapps2.oge.gov/201/Presiden.nsf/PAS+Index/B003D12FCD5F4C3F852580A5004FF6A4/$FILE/Mnuchin,%20Steven%20T.%20final278.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www.taxpolicycenter.org/taxtopics/Baseline-Definitions.cfm" TargetMode="External"/><Relationship Id="rId7" Type="http://schemas.openxmlformats.org/officeDocument/2006/relationships/printerSettings" Target="../printerSettings/printerSettings4.bin"/><Relationship Id="rId2" Type="http://schemas.openxmlformats.org/officeDocument/2006/relationships/hyperlink" Target="http://www.taxpolicycenter.org/TaxModel/income.cfm" TargetMode="External"/><Relationship Id="rId1" Type="http://schemas.openxmlformats.org/officeDocument/2006/relationships/hyperlink" Target="http://www.taxpolicycenter.org/" TargetMode="External"/><Relationship Id="rId6" Type="http://schemas.openxmlformats.org/officeDocument/2006/relationships/hyperlink" Target="http://www.taxpolicycenter.org/taxtopics/Baseline-Definitions.cfm" TargetMode="External"/><Relationship Id="rId5" Type="http://schemas.openxmlformats.org/officeDocument/2006/relationships/hyperlink" Target="http://www.taxpolicycenter.org/TaxModel/income.cfm" TargetMode="External"/><Relationship Id="rId4" Type="http://schemas.openxmlformats.org/officeDocument/2006/relationships/hyperlink" Target="http://www.taxpolicycenter.org/"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taxpolicycenter.org/taxtopics/Baseline-Definitions.cfm" TargetMode="External"/><Relationship Id="rId7" Type="http://schemas.openxmlformats.org/officeDocument/2006/relationships/printerSettings" Target="../printerSettings/printerSettings5.bin"/><Relationship Id="rId2" Type="http://schemas.openxmlformats.org/officeDocument/2006/relationships/hyperlink" Target="http://www.taxpolicycenter.org/TaxModel/income.cfm" TargetMode="External"/><Relationship Id="rId1" Type="http://schemas.openxmlformats.org/officeDocument/2006/relationships/hyperlink" Target="http://www.taxpolicycenter.org/" TargetMode="External"/><Relationship Id="rId6" Type="http://schemas.openxmlformats.org/officeDocument/2006/relationships/hyperlink" Target="http://www.taxpolicycenter.org/taxtopics/Baseline-Definitions.cfm" TargetMode="External"/><Relationship Id="rId5" Type="http://schemas.openxmlformats.org/officeDocument/2006/relationships/hyperlink" Target="http://www.taxpolicycenter.org/TaxModel/income.cfm" TargetMode="External"/><Relationship Id="rId4" Type="http://schemas.openxmlformats.org/officeDocument/2006/relationships/hyperlink" Target="http://www.taxpolicycenter.org/"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taxpolicycenter.org/taxtopics/Baseline-Definitions.cfm" TargetMode="External"/><Relationship Id="rId7" Type="http://schemas.openxmlformats.org/officeDocument/2006/relationships/printerSettings" Target="../printerSettings/printerSettings6.bin"/><Relationship Id="rId2" Type="http://schemas.openxmlformats.org/officeDocument/2006/relationships/hyperlink" Target="http://www.taxpolicycenter.org/TaxModel/income.cfm" TargetMode="External"/><Relationship Id="rId1" Type="http://schemas.openxmlformats.org/officeDocument/2006/relationships/hyperlink" Target="http://www.taxpolicycenter.org/" TargetMode="External"/><Relationship Id="rId6" Type="http://schemas.openxmlformats.org/officeDocument/2006/relationships/hyperlink" Target="http://www.taxpolicycenter.org/taxtopics/Baseline-Definitions.cfm" TargetMode="External"/><Relationship Id="rId5" Type="http://schemas.openxmlformats.org/officeDocument/2006/relationships/hyperlink" Target="http://www.taxpolicycenter.org/TaxModel/income.cfm" TargetMode="External"/><Relationship Id="rId4" Type="http://schemas.openxmlformats.org/officeDocument/2006/relationships/hyperlink" Target="http://www.taxpolicycenter.org/"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taxpolicycenter.org/taxtopics/Baseline-Definitions.cfm" TargetMode="External"/><Relationship Id="rId7" Type="http://schemas.openxmlformats.org/officeDocument/2006/relationships/printerSettings" Target="../printerSettings/printerSettings7.bin"/><Relationship Id="rId2" Type="http://schemas.openxmlformats.org/officeDocument/2006/relationships/hyperlink" Target="http://www.taxpolicycenter.org/TaxModel/income.cfm" TargetMode="External"/><Relationship Id="rId1" Type="http://schemas.openxmlformats.org/officeDocument/2006/relationships/hyperlink" Target="http://www.taxpolicycenter.org/" TargetMode="External"/><Relationship Id="rId6" Type="http://schemas.openxmlformats.org/officeDocument/2006/relationships/hyperlink" Target="http://www.taxpolicycenter.org/taxtopics/Baseline-Definitions.cfm" TargetMode="External"/><Relationship Id="rId5" Type="http://schemas.openxmlformats.org/officeDocument/2006/relationships/hyperlink" Target="http://www.taxpolicycenter.org/TaxModel/income.cfm" TargetMode="External"/><Relationship Id="rId4" Type="http://schemas.openxmlformats.org/officeDocument/2006/relationships/hyperlink" Target="http://www.taxpolicycenter.org/" TargetMode="External"/></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extapps2.oge.gov/201/Presiden.nsf/PAS+Index/B003D12FCD5F4C3F852580A5004FF6A4/$FILE/Mnuchin,%20Steven%20T.%20final27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480"/>
  <sheetViews>
    <sheetView workbookViewId="0">
      <pane ySplit="1" topLeftCell="A79" activePane="bottomLeft" state="frozen"/>
      <selection pane="bottomLeft" activeCell="C484" sqref="C484"/>
    </sheetView>
  </sheetViews>
  <sheetFormatPr defaultColWidth="9.140625" defaultRowHeight="16.5" x14ac:dyDescent="0.3"/>
  <cols>
    <col min="1" max="1" width="21.42578125" style="66" customWidth="1"/>
    <col min="2" max="2" width="18" style="124" customWidth="1"/>
    <col min="3" max="3" width="47" style="66" customWidth="1"/>
    <col min="4" max="4" width="12.42578125" style="66" customWidth="1"/>
    <col min="5" max="5" width="28.85546875" style="66" customWidth="1"/>
    <col min="6" max="6" width="12.5703125" style="74" customWidth="1"/>
    <col min="7" max="7" width="13.42578125" style="69" customWidth="1"/>
    <col min="8" max="8" width="12.85546875" style="69" customWidth="1"/>
    <col min="9" max="10" width="14.42578125" style="69" customWidth="1"/>
    <col min="11" max="16384" width="9.140625" style="66"/>
  </cols>
  <sheetData>
    <row r="1" spans="1:10" s="57" customFormat="1" ht="66" x14ac:dyDescent="0.3">
      <c r="A1" s="57" t="s">
        <v>631</v>
      </c>
      <c r="B1" s="123" t="s">
        <v>341</v>
      </c>
      <c r="C1" s="57" t="s">
        <v>4</v>
      </c>
      <c r="D1" s="57" t="s">
        <v>340</v>
      </c>
      <c r="E1" s="57" t="s">
        <v>5</v>
      </c>
      <c r="F1" s="59" t="s">
        <v>6</v>
      </c>
      <c r="G1" s="60" t="s">
        <v>7</v>
      </c>
      <c r="H1" s="60" t="s">
        <v>8</v>
      </c>
      <c r="I1" s="60" t="s">
        <v>535</v>
      </c>
      <c r="J1" s="60" t="s">
        <v>536</v>
      </c>
    </row>
    <row r="2" spans="1:10" x14ac:dyDescent="0.3">
      <c r="A2" s="67" t="s">
        <v>85</v>
      </c>
      <c r="B2" s="124">
        <v>9</v>
      </c>
      <c r="C2" s="66" t="s">
        <v>56</v>
      </c>
      <c r="E2" s="83" t="s">
        <v>66</v>
      </c>
      <c r="F2" s="74">
        <v>4425000</v>
      </c>
    </row>
    <row r="3" spans="1:10" x14ac:dyDescent="0.3">
      <c r="A3" s="67" t="s">
        <v>86</v>
      </c>
      <c r="B3" s="124" t="s">
        <v>189</v>
      </c>
      <c r="C3" s="66" t="s">
        <v>108</v>
      </c>
      <c r="D3" s="66" t="s">
        <v>23</v>
      </c>
      <c r="E3" s="66" t="s">
        <v>122</v>
      </c>
      <c r="G3" s="69">
        <v>15001</v>
      </c>
      <c r="H3" s="69">
        <v>50000</v>
      </c>
      <c r="I3" s="69">
        <v>0</v>
      </c>
      <c r="J3" s="69">
        <v>1000</v>
      </c>
    </row>
    <row r="4" spans="1:10" x14ac:dyDescent="0.3">
      <c r="A4" s="67" t="s">
        <v>86</v>
      </c>
      <c r="B4" s="124">
        <v>27.3</v>
      </c>
      <c r="C4" s="66" t="s">
        <v>200</v>
      </c>
      <c r="D4" s="66" t="s">
        <v>23</v>
      </c>
      <c r="E4" s="66" t="s">
        <v>122</v>
      </c>
      <c r="G4" s="69">
        <v>5000000</v>
      </c>
      <c r="H4" s="69">
        <v>5000000</v>
      </c>
      <c r="I4" s="69">
        <v>0</v>
      </c>
      <c r="J4" s="69">
        <v>1000</v>
      </c>
    </row>
    <row r="5" spans="1:10" x14ac:dyDescent="0.3">
      <c r="A5" s="67" t="s">
        <v>86</v>
      </c>
      <c r="B5" s="124" t="s">
        <v>319</v>
      </c>
      <c r="C5" s="66" t="s">
        <v>108</v>
      </c>
      <c r="D5" s="66" t="s">
        <v>23</v>
      </c>
      <c r="E5" s="66" t="s">
        <v>122</v>
      </c>
      <c r="G5" s="69">
        <v>15001</v>
      </c>
      <c r="H5" s="69">
        <v>50000</v>
      </c>
      <c r="I5" s="69">
        <v>0</v>
      </c>
      <c r="J5" s="69">
        <v>1000</v>
      </c>
    </row>
    <row r="6" spans="1:10" x14ac:dyDescent="0.3">
      <c r="A6" s="67" t="s">
        <v>86</v>
      </c>
      <c r="B6" s="124">
        <v>35.4</v>
      </c>
      <c r="C6" s="66" t="s">
        <v>394</v>
      </c>
      <c r="D6" s="66" t="s">
        <v>23</v>
      </c>
      <c r="E6" s="66" t="s">
        <v>122</v>
      </c>
      <c r="G6" s="69">
        <v>1000000</v>
      </c>
      <c r="H6" s="69">
        <v>1000000</v>
      </c>
      <c r="I6" s="69">
        <v>0</v>
      </c>
      <c r="J6" s="69">
        <v>1000</v>
      </c>
    </row>
    <row r="7" spans="1:10" x14ac:dyDescent="0.3">
      <c r="A7" s="67" t="s">
        <v>86</v>
      </c>
      <c r="B7" s="124" t="s">
        <v>401</v>
      </c>
      <c r="C7" s="66" t="s">
        <v>108</v>
      </c>
      <c r="D7" s="66" t="s">
        <v>23</v>
      </c>
      <c r="E7" s="66" t="s">
        <v>122</v>
      </c>
      <c r="G7" s="69">
        <v>15001</v>
      </c>
      <c r="H7" s="69">
        <v>50000</v>
      </c>
      <c r="I7" s="69">
        <v>0</v>
      </c>
      <c r="J7" s="69">
        <v>1000</v>
      </c>
    </row>
    <row r="8" spans="1:10" x14ac:dyDescent="0.3">
      <c r="A8" s="67" t="s">
        <v>85</v>
      </c>
      <c r="B8" s="124">
        <v>4</v>
      </c>
      <c r="C8" s="66" t="s">
        <v>9</v>
      </c>
      <c r="D8" s="66" t="s">
        <v>23</v>
      </c>
      <c r="E8" s="66" t="s">
        <v>29</v>
      </c>
      <c r="F8" s="74">
        <v>60000</v>
      </c>
    </row>
    <row r="9" spans="1:10" x14ac:dyDescent="0.3">
      <c r="A9" s="67" t="s">
        <v>85</v>
      </c>
      <c r="B9" s="124">
        <v>10</v>
      </c>
      <c r="C9" s="66" t="s">
        <v>56</v>
      </c>
      <c r="E9" s="66" t="s">
        <v>67</v>
      </c>
      <c r="F9" s="74">
        <v>1318716</v>
      </c>
    </row>
    <row r="10" spans="1:10" x14ac:dyDescent="0.3">
      <c r="A10" s="67" t="s">
        <v>86</v>
      </c>
      <c r="B10" s="124">
        <v>5</v>
      </c>
      <c r="C10" s="66" t="s">
        <v>92</v>
      </c>
      <c r="D10" s="66" t="s">
        <v>23</v>
      </c>
      <c r="E10" s="66" t="s">
        <v>106</v>
      </c>
      <c r="G10" s="69">
        <v>1001</v>
      </c>
      <c r="H10" s="69">
        <v>2500</v>
      </c>
      <c r="I10" s="69">
        <v>1001</v>
      </c>
      <c r="J10" s="69">
        <v>15000</v>
      </c>
    </row>
    <row r="11" spans="1:10" x14ac:dyDescent="0.3">
      <c r="A11" s="67" t="s">
        <v>86</v>
      </c>
      <c r="B11" s="124">
        <v>6</v>
      </c>
      <c r="C11" s="66" t="s">
        <v>93</v>
      </c>
      <c r="D11" s="66" t="s">
        <v>23</v>
      </c>
      <c r="E11" s="66" t="s">
        <v>106</v>
      </c>
      <c r="G11" s="69">
        <v>5001</v>
      </c>
      <c r="H11" s="69">
        <v>15000</v>
      </c>
      <c r="I11" s="69">
        <v>0</v>
      </c>
      <c r="J11" s="69">
        <v>1000</v>
      </c>
    </row>
    <row r="12" spans="1:10" x14ac:dyDescent="0.3">
      <c r="A12" s="67" t="s">
        <v>86</v>
      </c>
      <c r="B12" s="124">
        <v>7</v>
      </c>
      <c r="C12" s="66" t="s">
        <v>94</v>
      </c>
      <c r="D12" s="66" t="s">
        <v>23</v>
      </c>
      <c r="E12" s="66" t="s">
        <v>106</v>
      </c>
      <c r="G12" s="69">
        <v>201</v>
      </c>
      <c r="H12" s="69">
        <v>1000</v>
      </c>
      <c r="I12" s="69">
        <v>0</v>
      </c>
      <c r="J12" s="69">
        <v>1000</v>
      </c>
    </row>
    <row r="13" spans="1:10" x14ac:dyDescent="0.3">
      <c r="A13" s="67" t="s">
        <v>86</v>
      </c>
      <c r="B13" s="124">
        <v>8</v>
      </c>
      <c r="C13" s="66" t="s">
        <v>95</v>
      </c>
      <c r="D13" s="66" t="s">
        <v>23</v>
      </c>
      <c r="E13" s="66" t="s">
        <v>106</v>
      </c>
      <c r="G13" s="69">
        <v>1001</v>
      </c>
      <c r="H13" s="69">
        <v>2500</v>
      </c>
      <c r="I13" s="69">
        <v>0</v>
      </c>
      <c r="J13" s="69">
        <v>1000</v>
      </c>
    </row>
    <row r="14" spans="1:10" x14ac:dyDescent="0.3">
      <c r="A14" s="67" t="s">
        <v>86</v>
      </c>
      <c r="B14" s="124">
        <v>12</v>
      </c>
      <c r="C14" s="66" t="s">
        <v>102</v>
      </c>
      <c r="D14" s="66" t="s">
        <v>23</v>
      </c>
      <c r="E14" s="66" t="s">
        <v>106</v>
      </c>
      <c r="G14" s="69">
        <v>2501</v>
      </c>
      <c r="H14" s="69">
        <v>5000</v>
      </c>
      <c r="I14" s="69">
        <v>0</v>
      </c>
      <c r="J14" s="69">
        <v>1000</v>
      </c>
    </row>
    <row r="15" spans="1:10" ht="18.75" customHeight="1" x14ac:dyDescent="0.3">
      <c r="A15" s="67" t="s">
        <v>86</v>
      </c>
      <c r="B15" s="124">
        <v>13</v>
      </c>
      <c r="C15" s="66" t="s">
        <v>97</v>
      </c>
      <c r="D15" s="66" t="s">
        <v>23</v>
      </c>
      <c r="E15" s="66" t="s">
        <v>106</v>
      </c>
      <c r="G15" s="69">
        <v>100001</v>
      </c>
      <c r="H15" s="69">
        <v>1000000</v>
      </c>
      <c r="I15" s="69">
        <v>0</v>
      </c>
      <c r="J15" s="69">
        <v>1000</v>
      </c>
    </row>
    <row r="16" spans="1:10" x14ac:dyDescent="0.3">
      <c r="A16" s="67" t="s">
        <v>86</v>
      </c>
      <c r="B16" s="124">
        <v>14</v>
      </c>
      <c r="C16" s="66" t="s">
        <v>103</v>
      </c>
      <c r="D16" s="66" t="s">
        <v>23</v>
      </c>
      <c r="E16" s="66" t="s">
        <v>106</v>
      </c>
      <c r="G16" s="69">
        <v>50001</v>
      </c>
      <c r="H16" s="69">
        <v>100000</v>
      </c>
      <c r="I16" s="69">
        <v>0</v>
      </c>
      <c r="J16" s="69">
        <v>1000</v>
      </c>
    </row>
    <row r="17" spans="1:10" x14ac:dyDescent="0.3">
      <c r="A17" s="67" t="s">
        <v>86</v>
      </c>
      <c r="B17" s="124">
        <v>21.8</v>
      </c>
      <c r="C17" s="66" t="s">
        <v>130</v>
      </c>
      <c r="D17" s="66" t="s">
        <v>23</v>
      </c>
      <c r="E17" s="66" t="s">
        <v>106</v>
      </c>
      <c r="G17" s="69">
        <v>201</v>
      </c>
      <c r="H17" s="69">
        <v>1000</v>
      </c>
      <c r="I17" s="69">
        <v>15001</v>
      </c>
      <c r="J17" s="69">
        <v>50000</v>
      </c>
    </row>
    <row r="18" spans="1:10" x14ac:dyDescent="0.3">
      <c r="A18" s="67" t="s">
        <v>86</v>
      </c>
      <c r="B18" s="124">
        <v>21.13</v>
      </c>
      <c r="C18" s="66" t="s">
        <v>97</v>
      </c>
      <c r="D18" s="66" t="s">
        <v>23</v>
      </c>
      <c r="E18" s="66" t="s">
        <v>106</v>
      </c>
      <c r="G18" s="69">
        <v>1001</v>
      </c>
      <c r="H18" s="69">
        <v>2500</v>
      </c>
      <c r="I18" s="69">
        <v>1001</v>
      </c>
      <c r="J18" s="69">
        <v>15000</v>
      </c>
    </row>
    <row r="19" spans="1:10" x14ac:dyDescent="0.3">
      <c r="A19" s="67" t="s">
        <v>86</v>
      </c>
      <c r="B19" s="124">
        <v>21.14</v>
      </c>
      <c r="C19" s="66" t="s">
        <v>103</v>
      </c>
      <c r="D19" s="66" t="s">
        <v>23</v>
      </c>
      <c r="E19" s="66" t="s">
        <v>106</v>
      </c>
      <c r="G19" s="69">
        <v>2501</v>
      </c>
      <c r="H19" s="69">
        <v>5000</v>
      </c>
      <c r="I19" s="69">
        <v>15001</v>
      </c>
      <c r="J19" s="69">
        <v>50000</v>
      </c>
    </row>
    <row r="20" spans="1:10" x14ac:dyDescent="0.3">
      <c r="A20" s="67" t="s">
        <v>86</v>
      </c>
      <c r="B20" s="124">
        <v>22.8</v>
      </c>
      <c r="C20" s="66" t="s">
        <v>130</v>
      </c>
      <c r="D20" s="66" t="s">
        <v>23</v>
      </c>
      <c r="E20" s="66" t="s">
        <v>106</v>
      </c>
      <c r="G20" s="69">
        <v>201</v>
      </c>
      <c r="H20" s="69">
        <v>1000</v>
      </c>
      <c r="I20" s="69">
        <v>15001</v>
      </c>
      <c r="J20" s="69">
        <v>50000</v>
      </c>
    </row>
    <row r="21" spans="1:10" x14ac:dyDescent="0.3">
      <c r="A21" s="67" t="s">
        <v>86</v>
      </c>
      <c r="B21" s="124">
        <v>22.13</v>
      </c>
      <c r="C21" s="66" t="s">
        <v>97</v>
      </c>
      <c r="D21" s="66" t="s">
        <v>23</v>
      </c>
      <c r="E21" s="66" t="s">
        <v>106</v>
      </c>
      <c r="G21" s="69">
        <v>1001</v>
      </c>
      <c r="H21" s="69">
        <v>2500</v>
      </c>
      <c r="I21" s="69">
        <v>1001</v>
      </c>
      <c r="J21" s="69">
        <v>15000</v>
      </c>
    </row>
    <row r="22" spans="1:10" x14ac:dyDescent="0.3">
      <c r="A22" s="67" t="s">
        <v>86</v>
      </c>
      <c r="B22" s="124">
        <v>22.14</v>
      </c>
      <c r="C22" s="66" t="s">
        <v>103</v>
      </c>
      <c r="D22" s="66" t="s">
        <v>23</v>
      </c>
      <c r="E22" s="66" t="s">
        <v>106</v>
      </c>
      <c r="G22" s="69">
        <v>2501</v>
      </c>
      <c r="H22" s="69">
        <v>5000</v>
      </c>
      <c r="I22" s="69">
        <v>15001</v>
      </c>
      <c r="J22" s="69">
        <v>50000</v>
      </c>
    </row>
    <row r="23" spans="1:10" x14ac:dyDescent="0.3">
      <c r="A23" s="67" t="s">
        <v>86</v>
      </c>
      <c r="B23" s="124">
        <v>26.1</v>
      </c>
      <c r="C23" s="66" t="s">
        <v>93</v>
      </c>
      <c r="D23" s="66" t="s">
        <v>23</v>
      </c>
      <c r="E23" s="66" t="s">
        <v>106</v>
      </c>
      <c r="G23" s="69">
        <v>2501</v>
      </c>
      <c r="H23" s="69">
        <v>5000</v>
      </c>
      <c r="I23" s="69">
        <v>15001</v>
      </c>
      <c r="J23" s="69">
        <v>50000</v>
      </c>
    </row>
    <row r="24" spans="1:10" x14ac:dyDescent="0.3">
      <c r="A24" s="67" t="s">
        <v>86</v>
      </c>
      <c r="B24" s="124">
        <v>26.8</v>
      </c>
      <c r="C24" s="66" t="s">
        <v>130</v>
      </c>
      <c r="D24" s="66" t="s">
        <v>23</v>
      </c>
      <c r="E24" s="66" t="s">
        <v>106</v>
      </c>
      <c r="G24" s="69">
        <v>201</v>
      </c>
      <c r="H24" s="69">
        <v>1000</v>
      </c>
      <c r="I24" s="69">
        <v>15001</v>
      </c>
      <c r="J24" s="69">
        <v>50000</v>
      </c>
    </row>
    <row r="25" spans="1:10" x14ac:dyDescent="0.3">
      <c r="A25" s="67" t="s">
        <v>86</v>
      </c>
      <c r="B25" s="124">
        <v>26.13</v>
      </c>
      <c r="C25" s="66" t="s">
        <v>97</v>
      </c>
      <c r="D25" s="66" t="s">
        <v>23</v>
      </c>
      <c r="E25" s="66" t="s">
        <v>106</v>
      </c>
      <c r="G25" s="69">
        <v>1001</v>
      </c>
      <c r="H25" s="69">
        <v>2500</v>
      </c>
      <c r="I25" s="69">
        <v>1001</v>
      </c>
      <c r="J25" s="69">
        <v>15000</v>
      </c>
    </row>
    <row r="26" spans="1:10" x14ac:dyDescent="0.3">
      <c r="A26" s="67" t="s">
        <v>86</v>
      </c>
      <c r="B26" s="124">
        <v>26.14</v>
      </c>
      <c r="C26" s="66" t="s">
        <v>103</v>
      </c>
      <c r="D26" s="66" t="s">
        <v>23</v>
      </c>
      <c r="E26" s="66" t="s">
        <v>106</v>
      </c>
      <c r="G26" s="69">
        <v>2501</v>
      </c>
      <c r="H26" s="69">
        <v>5000</v>
      </c>
      <c r="I26" s="69">
        <v>15001</v>
      </c>
      <c r="J26" s="69">
        <v>50000</v>
      </c>
    </row>
    <row r="27" spans="1:10" x14ac:dyDescent="0.3">
      <c r="A27" s="67" t="s">
        <v>86</v>
      </c>
      <c r="B27" s="124">
        <v>27.1</v>
      </c>
      <c r="C27" s="66" t="s">
        <v>93</v>
      </c>
      <c r="D27" s="66" t="s">
        <v>23</v>
      </c>
      <c r="E27" s="66" t="s">
        <v>106</v>
      </c>
      <c r="G27" s="69">
        <v>5001</v>
      </c>
      <c r="H27" s="69">
        <v>15000</v>
      </c>
      <c r="I27" s="69">
        <v>100001</v>
      </c>
      <c r="J27" s="69">
        <v>250000</v>
      </c>
    </row>
    <row r="28" spans="1:10" x14ac:dyDescent="0.3">
      <c r="A28" s="67" t="s">
        <v>86</v>
      </c>
      <c r="B28" s="124">
        <v>27.2</v>
      </c>
      <c r="C28" s="66" t="s">
        <v>200</v>
      </c>
      <c r="D28" s="66" t="s">
        <v>23</v>
      </c>
      <c r="E28" s="66" t="s">
        <v>106</v>
      </c>
      <c r="G28" s="69">
        <v>1000001</v>
      </c>
      <c r="H28" s="69">
        <v>5000000</v>
      </c>
      <c r="I28" s="69">
        <v>50000000</v>
      </c>
      <c r="J28" s="69">
        <v>50000000</v>
      </c>
    </row>
    <row r="29" spans="1:10" x14ac:dyDescent="0.3">
      <c r="A29" s="67" t="s">
        <v>86</v>
      </c>
      <c r="B29" s="124">
        <v>27.5</v>
      </c>
      <c r="C29" s="66" t="s">
        <v>94</v>
      </c>
      <c r="D29" s="66" t="s">
        <v>23</v>
      </c>
      <c r="E29" s="66" t="s">
        <v>106</v>
      </c>
      <c r="G29" s="69">
        <v>1001</v>
      </c>
      <c r="H29" s="69">
        <v>2500</v>
      </c>
      <c r="I29" s="69">
        <v>50001</v>
      </c>
      <c r="J29" s="69">
        <v>100000</v>
      </c>
    </row>
    <row r="30" spans="1:10" x14ac:dyDescent="0.3">
      <c r="A30" s="67" t="s">
        <v>86</v>
      </c>
      <c r="B30" s="124">
        <v>27.7</v>
      </c>
      <c r="C30" s="66" t="s">
        <v>95</v>
      </c>
      <c r="D30" s="66" t="s">
        <v>23</v>
      </c>
      <c r="E30" s="66" t="s">
        <v>106</v>
      </c>
      <c r="G30" s="69">
        <v>1001</v>
      </c>
      <c r="H30" s="69">
        <v>2500</v>
      </c>
      <c r="I30" s="69">
        <v>50001</v>
      </c>
      <c r="J30" s="69">
        <v>100000</v>
      </c>
    </row>
    <row r="31" spans="1:10" x14ac:dyDescent="0.3">
      <c r="A31" s="67" t="s">
        <v>86</v>
      </c>
      <c r="B31" s="124">
        <v>27.8</v>
      </c>
      <c r="C31" s="66" t="s">
        <v>202</v>
      </c>
      <c r="D31" s="66" t="s">
        <v>23</v>
      </c>
      <c r="E31" s="66" t="s">
        <v>106</v>
      </c>
      <c r="G31" s="69">
        <v>15001</v>
      </c>
      <c r="H31" s="69">
        <v>50000</v>
      </c>
      <c r="I31" s="69">
        <v>1000001</v>
      </c>
      <c r="J31" s="69">
        <v>5000000</v>
      </c>
    </row>
    <row r="32" spans="1:10" x14ac:dyDescent="0.3">
      <c r="A32" s="67" t="s">
        <v>86</v>
      </c>
      <c r="B32" s="124">
        <v>27.12</v>
      </c>
      <c r="C32" s="66" t="s">
        <v>102</v>
      </c>
      <c r="D32" s="66" t="s">
        <v>23</v>
      </c>
      <c r="E32" s="66" t="s">
        <v>106</v>
      </c>
      <c r="G32" s="69">
        <v>5001</v>
      </c>
      <c r="H32" s="69">
        <v>15000</v>
      </c>
      <c r="I32" s="69">
        <v>100001</v>
      </c>
      <c r="J32" s="69">
        <v>250000</v>
      </c>
    </row>
    <row r="33" spans="1:10" x14ac:dyDescent="0.3">
      <c r="A33" s="67" t="s">
        <v>86</v>
      </c>
      <c r="B33" s="124">
        <v>27.18</v>
      </c>
      <c r="C33" s="66" t="s">
        <v>97</v>
      </c>
      <c r="D33" s="66" t="s">
        <v>23</v>
      </c>
      <c r="E33" s="66" t="s">
        <v>106</v>
      </c>
      <c r="G33" s="69">
        <v>5001</v>
      </c>
      <c r="H33" s="69">
        <v>15000</v>
      </c>
      <c r="I33" s="69">
        <v>250001</v>
      </c>
      <c r="J33" s="69">
        <v>500000</v>
      </c>
    </row>
    <row r="34" spans="1:10" x14ac:dyDescent="0.3">
      <c r="A34" s="67" t="s">
        <v>86</v>
      </c>
      <c r="B34" s="124">
        <v>27.19</v>
      </c>
      <c r="C34" s="66" t="s">
        <v>103</v>
      </c>
      <c r="D34" s="66" t="s">
        <v>23</v>
      </c>
      <c r="E34" s="66" t="s">
        <v>106</v>
      </c>
      <c r="G34" s="69">
        <v>100001</v>
      </c>
      <c r="H34" s="69">
        <v>1000000</v>
      </c>
      <c r="I34" s="69">
        <v>1000001</v>
      </c>
      <c r="J34" s="69">
        <v>5000000</v>
      </c>
    </row>
    <row r="35" spans="1:10" x14ac:dyDescent="0.3">
      <c r="A35" s="67" t="s">
        <v>86</v>
      </c>
      <c r="B35" s="124">
        <v>28.3</v>
      </c>
      <c r="C35" s="66" t="s">
        <v>95</v>
      </c>
      <c r="D35" s="66" t="s">
        <v>23</v>
      </c>
      <c r="E35" s="66" t="s">
        <v>106</v>
      </c>
      <c r="G35" s="69">
        <v>50001</v>
      </c>
      <c r="H35" s="69">
        <v>100000</v>
      </c>
      <c r="I35" s="69">
        <v>1000000</v>
      </c>
      <c r="J35" s="69">
        <v>1000000</v>
      </c>
    </row>
    <row r="36" spans="1:10" x14ac:dyDescent="0.3">
      <c r="A36" s="67" t="s">
        <v>86</v>
      </c>
      <c r="B36" s="124">
        <v>28.4</v>
      </c>
      <c r="C36" s="66" t="s">
        <v>202</v>
      </c>
      <c r="D36" s="66" t="s">
        <v>23</v>
      </c>
      <c r="E36" s="66" t="s">
        <v>106</v>
      </c>
      <c r="G36" s="69">
        <v>201</v>
      </c>
      <c r="H36" s="69">
        <v>1000</v>
      </c>
      <c r="I36" s="69">
        <v>15001</v>
      </c>
      <c r="J36" s="69">
        <v>50000</v>
      </c>
    </row>
    <row r="37" spans="1:10" x14ac:dyDescent="0.3">
      <c r="A37" s="67" t="s">
        <v>86</v>
      </c>
      <c r="B37" s="124">
        <v>28.8</v>
      </c>
      <c r="C37" s="66" t="s">
        <v>130</v>
      </c>
      <c r="D37" s="66" t="s">
        <v>23</v>
      </c>
      <c r="E37" s="66" t="s">
        <v>106</v>
      </c>
      <c r="G37" s="69">
        <v>50001</v>
      </c>
      <c r="H37" s="69">
        <v>100000</v>
      </c>
      <c r="I37" s="69">
        <v>1000000</v>
      </c>
      <c r="J37" s="69">
        <v>1000000</v>
      </c>
    </row>
    <row r="38" spans="1:10" x14ac:dyDescent="0.3">
      <c r="A38" s="67" t="s">
        <v>86</v>
      </c>
      <c r="B38" s="124">
        <v>28.13</v>
      </c>
      <c r="C38" s="66" t="s">
        <v>97</v>
      </c>
      <c r="D38" s="66" t="s">
        <v>23</v>
      </c>
      <c r="E38" s="66" t="s">
        <v>106</v>
      </c>
      <c r="G38" s="69">
        <v>50001</v>
      </c>
      <c r="H38" s="69">
        <v>100000</v>
      </c>
      <c r="I38" s="69">
        <v>100001</v>
      </c>
      <c r="J38" s="69">
        <v>250000</v>
      </c>
    </row>
    <row r="39" spans="1:10" x14ac:dyDescent="0.3">
      <c r="A39" s="67" t="s">
        <v>86</v>
      </c>
      <c r="B39" s="124">
        <v>28.14</v>
      </c>
      <c r="C39" s="66" t="s">
        <v>103</v>
      </c>
      <c r="D39" s="66" t="s">
        <v>23</v>
      </c>
      <c r="E39" s="66" t="s">
        <v>106</v>
      </c>
      <c r="G39" s="69">
        <v>100001</v>
      </c>
      <c r="H39" s="69">
        <v>1000000</v>
      </c>
      <c r="I39" s="69">
        <v>1000000</v>
      </c>
      <c r="J39" s="69">
        <v>1000000</v>
      </c>
    </row>
    <row r="40" spans="1:10" x14ac:dyDescent="0.3">
      <c r="A40" s="67" t="s">
        <v>86</v>
      </c>
      <c r="B40" s="124">
        <v>35.299999999999997</v>
      </c>
      <c r="C40" s="66" t="s">
        <v>394</v>
      </c>
      <c r="D40" s="66" t="s">
        <v>23</v>
      </c>
      <c r="E40" s="66" t="s">
        <v>106</v>
      </c>
      <c r="G40" s="69">
        <v>100001</v>
      </c>
      <c r="H40" s="69">
        <v>1000000</v>
      </c>
      <c r="I40" s="69">
        <v>1000000</v>
      </c>
      <c r="J40" s="69">
        <v>1000000</v>
      </c>
    </row>
    <row r="41" spans="1:10" x14ac:dyDescent="0.3">
      <c r="A41" s="67" t="s">
        <v>85</v>
      </c>
      <c r="B41" s="124">
        <v>1.1000000000000001</v>
      </c>
      <c r="C41" s="66" t="s">
        <v>0</v>
      </c>
      <c r="D41" s="66" t="s">
        <v>23</v>
      </c>
      <c r="E41" s="66" t="s">
        <v>28</v>
      </c>
      <c r="F41" s="74">
        <v>5000</v>
      </c>
    </row>
    <row r="42" spans="1:10" x14ac:dyDescent="0.3">
      <c r="A42" s="67" t="s">
        <v>85</v>
      </c>
      <c r="B42" s="124">
        <v>2.1</v>
      </c>
      <c r="C42" s="66" t="s">
        <v>0</v>
      </c>
      <c r="D42" s="66" t="s">
        <v>23</v>
      </c>
      <c r="E42" s="66" t="s">
        <v>28</v>
      </c>
      <c r="F42" s="74">
        <v>795000</v>
      </c>
    </row>
    <row r="43" spans="1:10" x14ac:dyDescent="0.3">
      <c r="A43" s="67" t="s">
        <v>85</v>
      </c>
      <c r="B43" s="124">
        <v>3</v>
      </c>
      <c r="C43" s="66" t="s">
        <v>2</v>
      </c>
      <c r="D43" s="66" t="s">
        <v>23</v>
      </c>
      <c r="E43" s="66" t="s">
        <v>28</v>
      </c>
      <c r="F43" s="74">
        <v>71994</v>
      </c>
    </row>
    <row r="44" spans="1:10" x14ac:dyDescent="0.3">
      <c r="A44" s="67" t="s">
        <v>86</v>
      </c>
      <c r="B44" s="124">
        <v>1</v>
      </c>
      <c r="C44" s="66" t="s">
        <v>87</v>
      </c>
      <c r="D44" s="66" t="s">
        <v>23</v>
      </c>
      <c r="E44" s="66" t="s">
        <v>89</v>
      </c>
      <c r="F44" s="66"/>
      <c r="G44" s="69">
        <v>15001</v>
      </c>
      <c r="H44" s="69">
        <v>50000</v>
      </c>
      <c r="I44" s="69">
        <v>1000001</v>
      </c>
      <c r="J44" s="69">
        <v>5000000</v>
      </c>
    </row>
    <row r="45" spans="1:10" x14ac:dyDescent="0.3">
      <c r="A45" s="67" t="s">
        <v>86</v>
      </c>
      <c r="B45" s="124">
        <v>2</v>
      </c>
      <c r="C45" s="66" t="s">
        <v>88</v>
      </c>
      <c r="D45" s="66" t="s">
        <v>23</v>
      </c>
      <c r="E45" s="66" t="s">
        <v>89</v>
      </c>
      <c r="G45" s="69">
        <v>1001</v>
      </c>
      <c r="H45" s="69">
        <v>2500</v>
      </c>
      <c r="I45" s="69">
        <v>50001</v>
      </c>
      <c r="J45" s="69">
        <v>100000</v>
      </c>
    </row>
    <row r="46" spans="1:10" x14ac:dyDescent="0.3">
      <c r="A46" s="67" t="s">
        <v>86</v>
      </c>
      <c r="B46" s="124">
        <v>4</v>
      </c>
      <c r="C46" s="66" t="s">
        <v>91</v>
      </c>
      <c r="D46" s="66" t="s">
        <v>23</v>
      </c>
      <c r="E46" s="66" t="s">
        <v>89</v>
      </c>
      <c r="G46" s="69">
        <v>100001</v>
      </c>
      <c r="H46" s="69">
        <v>1000000</v>
      </c>
      <c r="I46" s="69">
        <v>5000001</v>
      </c>
      <c r="J46" s="69">
        <v>25000000</v>
      </c>
    </row>
    <row r="47" spans="1:10" x14ac:dyDescent="0.3">
      <c r="A47" s="67" t="s">
        <v>86</v>
      </c>
      <c r="B47" s="124">
        <v>15</v>
      </c>
      <c r="C47" s="66" t="s">
        <v>98</v>
      </c>
      <c r="D47" s="66" t="s">
        <v>23</v>
      </c>
      <c r="E47" s="66" t="s">
        <v>89</v>
      </c>
      <c r="G47" s="69">
        <v>5001</v>
      </c>
      <c r="H47" s="69">
        <v>15000</v>
      </c>
      <c r="I47" s="69">
        <v>0</v>
      </c>
      <c r="J47" s="69">
        <v>1000</v>
      </c>
    </row>
    <row r="48" spans="1:10" x14ac:dyDescent="0.3">
      <c r="A48" s="67" t="s">
        <v>86</v>
      </c>
      <c r="B48" s="124">
        <v>16</v>
      </c>
      <c r="C48" s="66" t="s">
        <v>104</v>
      </c>
      <c r="D48" s="66" t="s">
        <v>23</v>
      </c>
      <c r="E48" s="66" t="s">
        <v>89</v>
      </c>
      <c r="G48" s="69">
        <v>1001</v>
      </c>
      <c r="H48" s="69">
        <v>2500</v>
      </c>
      <c r="I48" s="69">
        <v>500001</v>
      </c>
      <c r="J48" s="69">
        <v>1000000</v>
      </c>
    </row>
    <row r="49" spans="1:10" x14ac:dyDescent="0.3">
      <c r="A49" s="67" t="s">
        <v>86</v>
      </c>
      <c r="B49" s="124">
        <v>27.2</v>
      </c>
      <c r="C49" s="66" t="s">
        <v>98</v>
      </c>
      <c r="D49" s="66" t="s">
        <v>23</v>
      </c>
      <c r="E49" s="66" t="s">
        <v>89</v>
      </c>
      <c r="G49" s="69">
        <v>5001</v>
      </c>
      <c r="H49" s="69">
        <v>15000</v>
      </c>
      <c r="I49" s="69">
        <v>100001</v>
      </c>
      <c r="J49" s="69">
        <v>250000</v>
      </c>
    </row>
    <row r="50" spans="1:10" x14ac:dyDescent="0.3">
      <c r="A50" s="67" t="s">
        <v>86</v>
      </c>
      <c r="B50" s="124">
        <v>27.21</v>
      </c>
      <c r="C50" s="66" t="s">
        <v>104</v>
      </c>
      <c r="D50" s="66" t="s">
        <v>23</v>
      </c>
      <c r="E50" s="66" t="s">
        <v>89</v>
      </c>
      <c r="G50" s="69">
        <v>50001</v>
      </c>
      <c r="H50" s="69">
        <v>100000</v>
      </c>
      <c r="I50" s="69">
        <v>25000001</v>
      </c>
      <c r="J50" s="69">
        <v>50000000</v>
      </c>
    </row>
    <row r="51" spans="1:10" x14ac:dyDescent="0.3">
      <c r="A51" s="67" t="s">
        <v>86</v>
      </c>
      <c r="B51" s="124" t="s">
        <v>203</v>
      </c>
      <c r="C51" s="66" t="s">
        <v>60</v>
      </c>
      <c r="D51" s="66" t="s">
        <v>23</v>
      </c>
      <c r="E51" s="66" t="s">
        <v>89</v>
      </c>
      <c r="G51" s="69">
        <v>201</v>
      </c>
      <c r="H51" s="69">
        <v>1000</v>
      </c>
      <c r="I51" s="69">
        <v>15001</v>
      </c>
      <c r="J51" s="69">
        <v>50000</v>
      </c>
    </row>
    <row r="52" spans="1:10" x14ac:dyDescent="0.3">
      <c r="A52" s="67" t="s">
        <v>86</v>
      </c>
      <c r="B52" s="124" t="s">
        <v>209</v>
      </c>
      <c r="C52" s="66" t="s">
        <v>224</v>
      </c>
      <c r="D52" s="66" t="s">
        <v>23</v>
      </c>
      <c r="E52" s="66" t="s">
        <v>89</v>
      </c>
      <c r="G52" s="69">
        <v>100001</v>
      </c>
      <c r="H52" s="69">
        <v>1000000</v>
      </c>
      <c r="I52" s="69">
        <v>5000001</v>
      </c>
      <c r="J52" s="69">
        <v>25000000</v>
      </c>
    </row>
    <row r="53" spans="1:10" x14ac:dyDescent="0.3">
      <c r="A53" s="67" t="s">
        <v>86</v>
      </c>
      <c r="B53" s="124">
        <v>28.15</v>
      </c>
      <c r="C53" s="66" t="s">
        <v>98</v>
      </c>
      <c r="D53" s="66" t="s">
        <v>23</v>
      </c>
      <c r="E53" s="66" t="s">
        <v>89</v>
      </c>
      <c r="G53" s="69">
        <v>5001</v>
      </c>
      <c r="H53" s="69">
        <v>15000</v>
      </c>
      <c r="I53" s="69">
        <v>15001</v>
      </c>
      <c r="J53" s="69">
        <v>50000</v>
      </c>
    </row>
    <row r="54" spans="1:10" x14ac:dyDescent="0.3">
      <c r="A54" s="67" t="s">
        <v>86</v>
      </c>
      <c r="B54" s="124" t="s">
        <v>310</v>
      </c>
      <c r="C54" s="66" t="s">
        <v>312</v>
      </c>
      <c r="D54" s="66" t="s">
        <v>23</v>
      </c>
      <c r="E54" s="66" t="s">
        <v>89</v>
      </c>
      <c r="G54" s="69">
        <v>100001</v>
      </c>
      <c r="H54" s="69">
        <v>1000000</v>
      </c>
      <c r="I54" s="69">
        <v>0</v>
      </c>
      <c r="J54" s="69">
        <v>1000</v>
      </c>
    </row>
    <row r="55" spans="1:10" x14ac:dyDescent="0.3">
      <c r="A55" s="67" t="s">
        <v>86</v>
      </c>
      <c r="B55" s="124">
        <v>32.1</v>
      </c>
      <c r="C55" s="66" t="s">
        <v>60</v>
      </c>
      <c r="D55" s="66" t="s">
        <v>23</v>
      </c>
      <c r="E55" s="66" t="s">
        <v>89</v>
      </c>
      <c r="G55" s="69">
        <v>5001</v>
      </c>
      <c r="H55" s="69">
        <v>15000</v>
      </c>
      <c r="I55" s="69">
        <v>500001</v>
      </c>
      <c r="J55" s="69">
        <v>1000000</v>
      </c>
    </row>
    <row r="56" spans="1:10" x14ac:dyDescent="0.3">
      <c r="A56" s="67" t="s">
        <v>86</v>
      </c>
      <c r="B56" s="124" t="s">
        <v>360</v>
      </c>
      <c r="C56" s="66" t="s">
        <v>312</v>
      </c>
      <c r="D56" s="66" t="s">
        <v>23</v>
      </c>
      <c r="E56" s="66" t="s">
        <v>89</v>
      </c>
      <c r="G56" s="69">
        <v>1000001</v>
      </c>
      <c r="H56" s="69">
        <v>5000000</v>
      </c>
      <c r="I56" s="69">
        <v>0</v>
      </c>
      <c r="J56" s="69">
        <v>1001</v>
      </c>
    </row>
    <row r="57" spans="1:10" x14ac:dyDescent="0.3">
      <c r="A57" s="67" t="s">
        <v>86</v>
      </c>
      <c r="B57" s="124">
        <v>35.200000000000003</v>
      </c>
      <c r="C57" s="66" t="s">
        <v>104</v>
      </c>
      <c r="D57" s="66" t="s">
        <v>23</v>
      </c>
      <c r="E57" s="66" t="s">
        <v>89</v>
      </c>
      <c r="G57" s="69">
        <v>15001</v>
      </c>
      <c r="H57" s="69">
        <v>50000</v>
      </c>
      <c r="I57" s="69">
        <v>1000000</v>
      </c>
      <c r="J57" s="69">
        <v>1000000</v>
      </c>
    </row>
    <row r="58" spans="1:10" x14ac:dyDescent="0.3">
      <c r="A58" s="67" t="s">
        <v>86</v>
      </c>
      <c r="B58" s="124" t="s">
        <v>386</v>
      </c>
      <c r="C58" s="66" t="s">
        <v>60</v>
      </c>
      <c r="D58" s="66" t="s">
        <v>23</v>
      </c>
      <c r="E58" s="66" t="s">
        <v>89</v>
      </c>
      <c r="G58" s="69">
        <v>201</v>
      </c>
      <c r="H58" s="69">
        <v>1000</v>
      </c>
      <c r="I58" s="69">
        <v>15001</v>
      </c>
      <c r="J58" s="69">
        <v>50000</v>
      </c>
    </row>
    <row r="59" spans="1:10" x14ac:dyDescent="0.3">
      <c r="A59" s="67" t="s">
        <v>86</v>
      </c>
      <c r="B59" s="124" t="s">
        <v>389</v>
      </c>
      <c r="C59" s="66" t="s">
        <v>224</v>
      </c>
      <c r="D59" s="66" t="s">
        <v>23</v>
      </c>
      <c r="E59" s="66" t="s">
        <v>89</v>
      </c>
      <c r="G59" s="69">
        <v>100001</v>
      </c>
      <c r="H59" s="69">
        <v>1000000</v>
      </c>
      <c r="I59" s="69">
        <v>1000000</v>
      </c>
      <c r="J59" s="69">
        <v>1000000</v>
      </c>
    </row>
    <row r="60" spans="1:10" x14ac:dyDescent="0.3">
      <c r="A60" s="67" t="s">
        <v>86</v>
      </c>
      <c r="B60" s="124" t="s">
        <v>456</v>
      </c>
      <c r="C60" s="66" t="s">
        <v>312</v>
      </c>
      <c r="D60" s="66" t="s">
        <v>23</v>
      </c>
      <c r="E60" s="66" t="s">
        <v>89</v>
      </c>
      <c r="G60" s="69">
        <v>1000000</v>
      </c>
      <c r="H60" s="69">
        <v>1000000</v>
      </c>
      <c r="I60" s="69">
        <v>0</v>
      </c>
      <c r="J60" s="69">
        <v>1000</v>
      </c>
    </row>
    <row r="61" spans="1:10" x14ac:dyDescent="0.3">
      <c r="A61" s="67" t="s">
        <v>86</v>
      </c>
      <c r="B61" s="124" t="s">
        <v>460</v>
      </c>
      <c r="C61" s="66" t="s">
        <v>312</v>
      </c>
      <c r="D61" s="66" t="s">
        <v>23</v>
      </c>
      <c r="E61" s="66" t="s">
        <v>89</v>
      </c>
      <c r="G61" s="69">
        <v>15001</v>
      </c>
      <c r="H61" s="69">
        <v>50000</v>
      </c>
      <c r="I61" s="69">
        <v>0</v>
      </c>
      <c r="J61" s="69">
        <v>1000</v>
      </c>
    </row>
    <row r="62" spans="1:10" x14ac:dyDescent="0.3">
      <c r="A62" s="67" t="s">
        <v>86</v>
      </c>
      <c r="B62" s="124">
        <v>3</v>
      </c>
      <c r="C62" s="66" t="s">
        <v>90</v>
      </c>
      <c r="D62" s="66" t="s">
        <v>23</v>
      </c>
      <c r="E62" s="66" t="s">
        <v>105</v>
      </c>
      <c r="G62" s="69">
        <v>201</v>
      </c>
      <c r="H62" s="69">
        <v>1000</v>
      </c>
      <c r="I62" s="69">
        <v>15001</v>
      </c>
      <c r="J62" s="69">
        <v>50000</v>
      </c>
    </row>
    <row r="63" spans="1:10" x14ac:dyDescent="0.3">
      <c r="A63" s="67" t="s">
        <v>86</v>
      </c>
      <c r="B63" s="124">
        <v>33.700000000000003</v>
      </c>
      <c r="C63" s="66" t="s">
        <v>371</v>
      </c>
      <c r="D63" s="66" t="s">
        <v>23</v>
      </c>
      <c r="E63" s="66" t="s">
        <v>371</v>
      </c>
      <c r="F63" s="74">
        <v>364</v>
      </c>
      <c r="I63" s="69">
        <v>0</v>
      </c>
      <c r="J63" s="69">
        <v>1001</v>
      </c>
    </row>
    <row r="64" spans="1:10" x14ac:dyDescent="0.3">
      <c r="A64" s="67" t="s">
        <v>86</v>
      </c>
      <c r="B64" s="124">
        <v>35.9</v>
      </c>
      <c r="C64" s="66" t="s">
        <v>371</v>
      </c>
      <c r="D64" s="66" t="s">
        <v>23</v>
      </c>
      <c r="E64" s="66" t="s">
        <v>371</v>
      </c>
      <c r="F64" s="74">
        <v>364</v>
      </c>
      <c r="I64" s="69">
        <v>0</v>
      </c>
      <c r="J64" s="69">
        <v>1000</v>
      </c>
    </row>
    <row r="65" spans="1:10" x14ac:dyDescent="0.3">
      <c r="A65" s="67" t="s">
        <v>86</v>
      </c>
      <c r="B65" s="124">
        <v>33.5</v>
      </c>
      <c r="C65" s="66" t="s">
        <v>299</v>
      </c>
      <c r="D65" s="66" t="s">
        <v>23</v>
      </c>
      <c r="E65" s="66" t="s">
        <v>359</v>
      </c>
      <c r="F65" s="74">
        <v>65038</v>
      </c>
      <c r="I65" s="69">
        <v>0</v>
      </c>
      <c r="J65" s="69">
        <v>1000</v>
      </c>
    </row>
    <row r="66" spans="1:10" x14ac:dyDescent="0.3">
      <c r="A66" s="67" t="s">
        <v>86</v>
      </c>
      <c r="B66" s="124" t="s">
        <v>447</v>
      </c>
      <c r="C66" s="66" t="s">
        <v>299</v>
      </c>
      <c r="D66" s="66" t="s">
        <v>23</v>
      </c>
      <c r="E66" s="66" t="s">
        <v>359</v>
      </c>
      <c r="F66" s="74">
        <v>65038</v>
      </c>
      <c r="I66" s="69">
        <v>100001</v>
      </c>
      <c r="J66" s="69">
        <v>250000</v>
      </c>
    </row>
    <row r="67" spans="1:10" x14ac:dyDescent="0.3">
      <c r="A67" s="67" t="s">
        <v>85</v>
      </c>
      <c r="B67" s="124">
        <v>12</v>
      </c>
      <c r="C67" s="66" t="s">
        <v>56</v>
      </c>
      <c r="E67" s="66" t="s">
        <v>69</v>
      </c>
      <c r="F67" s="74">
        <v>16281179</v>
      </c>
    </row>
    <row r="68" spans="1:10" x14ac:dyDescent="0.3">
      <c r="A68" s="67" t="s">
        <v>86</v>
      </c>
      <c r="B68" s="124">
        <v>18</v>
      </c>
      <c r="C68" s="66" t="s">
        <v>112</v>
      </c>
      <c r="D68" s="66" t="s">
        <v>22</v>
      </c>
      <c r="E68" s="66" t="s">
        <v>123</v>
      </c>
      <c r="F68" s="74">
        <v>135868</v>
      </c>
      <c r="I68" s="69">
        <v>1000001</v>
      </c>
      <c r="J68" s="69">
        <v>5000000</v>
      </c>
    </row>
    <row r="69" spans="1:10" x14ac:dyDescent="0.3">
      <c r="A69" s="67" t="s">
        <v>86</v>
      </c>
      <c r="B69" s="124" t="s">
        <v>233</v>
      </c>
      <c r="C69" s="66" t="s">
        <v>243</v>
      </c>
      <c r="D69" s="66" t="s">
        <v>22</v>
      </c>
      <c r="E69" s="66" t="s">
        <v>123</v>
      </c>
      <c r="F69" s="74">
        <v>575907</v>
      </c>
      <c r="I69" s="69">
        <v>1000001</v>
      </c>
      <c r="J69" s="69">
        <v>5000000</v>
      </c>
    </row>
    <row r="70" spans="1:10" x14ac:dyDescent="0.3">
      <c r="A70" s="67" t="s">
        <v>86</v>
      </c>
      <c r="B70" s="124">
        <v>33.299999999999997</v>
      </c>
      <c r="C70" s="66" t="s">
        <v>112</v>
      </c>
      <c r="D70" s="66" t="s">
        <v>22</v>
      </c>
      <c r="E70" s="66" t="s">
        <v>123</v>
      </c>
      <c r="F70" s="74">
        <v>8182</v>
      </c>
      <c r="I70" s="69">
        <v>0</v>
      </c>
      <c r="J70" s="69">
        <v>1000</v>
      </c>
    </row>
    <row r="71" spans="1:10" x14ac:dyDescent="0.3">
      <c r="A71" s="67" t="s">
        <v>86</v>
      </c>
      <c r="B71" s="124">
        <v>33.4</v>
      </c>
      <c r="C71" s="66" t="s">
        <v>243</v>
      </c>
      <c r="D71" s="66" t="s">
        <v>22</v>
      </c>
      <c r="E71" s="66" t="s">
        <v>123</v>
      </c>
      <c r="F71" s="74">
        <v>16674</v>
      </c>
      <c r="I71" s="69">
        <v>0</v>
      </c>
      <c r="J71" s="69">
        <v>1001</v>
      </c>
    </row>
    <row r="72" spans="1:10" x14ac:dyDescent="0.3">
      <c r="A72" s="67" t="s">
        <v>86</v>
      </c>
      <c r="B72" s="124">
        <v>34.299999999999997</v>
      </c>
      <c r="C72" s="66" t="s">
        <v>376</v>
      </c>
      <c r="D72" s="66" t="s">
        <v>22</v>
      </c>
      <c r="E72" s="66" t="s">
        <v>123</v>
      </c>
      <c r="F72" s="74">
        <v>17247</v>
      </c>
      <c r="I72" s="69">
        <v>15001</v>
      </c>
      <c r="J72" s="69">
        <v>50000</v>
      </c>
    </row>
    <row r="73" spans="1:10" x14ac:dyDescent="0.3">
      <c r="A73" s="67" t="s">
        <v>86</v>
      </c>
      <c r="B73" s="124">
        <v>34.4</v>
      </c>
      <c r="C73" s="66" t="s">
        <v>379</v>
      </c>
      <c r="D73" s="66" t="s">
        <v>22</v>
      </c>
      <c r="E73" s="66" t="s">
        <v>123</v>
      </c>
      <c r="F73" s="74">
        <v>154421</v>
      </c>
      <c r="I73" s="69">
        <v>100001</v>
      </c>
      <c r="J73" s="69">
        <v>250000</v>
      </c>
    </row>
    <row r="74" spans="1:10" x14ac:dyDescent="0.3">
      <c r="A74" s="67" t="s">
        <v>86</v>
      </c>
      <c r="B74" s="124">
        <v>34.6</v>
      </c>
      <c r="C74" s="66" t="s">
        <v>392</v>
      </c>
      <c r="D74" s="66" t="s">
        <v>22</v>
      </c>
      <c r="E74" s="66" t="s">
        <v>123</v>
      </c>
      <c r="F74" s="74">
        <v>45284</v>
      </c>
      <c r="I74" s="69">
        <v>15001</v>
      </c>
      <c r="J74" s="69">
        <v>50000</v>
      </c>
    </row>
    <row r="75" spans="1:10" x14ac:dyDescent="0.3">
      <c r="A75" s="67" t="s">
        <v>86</v>
      </c>
      <c r="B75" s="124" t="s">
        <v>396</v>
      </c>
      <c r="C75" s="66" t="s">
        <v>112</v>
      </c>
      <c r="D75" s="66" t="s">
        <v>22</v>
      </c>
      <c r="E75" s="66" t="s">
        <v>123</v>
      </c>
      <c r="F75" s="74">
        <v>67934</v>
      </c>
      <c r="I75" s="69">
        <v>100001</v>
      </c>
      <c r="J75" s="69">
        <v>250000</v>
      </c>
    </row>
    <row r="76" spans="1:10" x14ac:dyDescent="0.3">
      <c r="A76" s="67" t="s">
        <v>86</v>
      </c>
      <c r="B76" s="124" t="s">
        <v>412</v>
      </c>
      <c r="C76" s="66" t="s">
        <v>243</v>
      </c>
      <c r="D76" s="66" t="s">
        <v>22</v>
      </c>
      <c r="E76" s="66" t="s">
        <v>123</v>
      </c>
      <c r="F76" s="74">
        <v>592581</v>
      </c>
      <c r="I76" s="69">
        <v>1000000</v>
      </c>
      <c r="J76" s="69">
        <v>1000000</v>
      </c>
    </row>
    <row r="77" spans="1:10" x14ac:dyDescent="0.3">
      <c r="A77" s="67" t="s">
        <v>86</v>
      </c>
      <c r="B77" s="124" t="s">
        <v>459</v>
      </c>
      <c r="C77" s="66" t="s">
        <v>112</v>
      </c>
      <c r="D77" s="66" t="s">
        <v>22</v>
      </c>
      <c r="E77" s="66" t="s">
        <v>123</v>
      </c>
      <c r="F77" s="74">
        <v>59753</v>
      </c>
      <c r="I77" s="69">
        <v>500001</v>
      </c>
      <c r="J77" s="69">
        <v>1000000</v>
      </c>
    </row>
    <row r="78" spans="1:10" x14ac:dyDescent="0.3">
      <c r="A78" s="67" t="s">
        <v>85</v>
      </c>
      <c r="B78" s="124">
        <v>13</v>
      </c>
      <c r="C78" s="66" t="s">
        <v>56</v>
      </c>
      <c r="E78" s="66" t="s">
        <v>70</v>
      </c>
      <c r="F78" s="74">
        <v>10906655</v>
      </c>
    </row>
    <row r="79" spans="1:10" x14ac:dyDescent="0.3">
      <c r="A79" s="67" t="s">
        <v>85</v>
      </c>
      <c r="B79" s="124">
        <v>11</v>
      </c>
      <c r="C79" s="66" t="s">
        <v>57</v>
      </c>
      <c r="E79" s="66" t="s">
        <v>68</v>
      </c>
      <c r="F79" s="74">
        <v>5049423</v>
      </c>
    </row>
    <row r="80" spans="1:10" x14ac:dyDescent="0.3">
      <c r="A80" s="67" t="s">
        <v>85</v>
      </c>
      <c r="B80" s="124">
        <v>5</v>
      </c>
      <c r="C80" s="66" t="s">
        <v>10</v>
      </c>
      <c r="D80" s="66" t="s">
        <v>23</v>
      </c>
      <c r="E80" s="66" t="s">
        <v>30</v>
      </c>
      <c r="F80" s="74">
        <v>10000</v>
      </c>
    </row>
    <row r="81" spans="1:10" x14ac:dyDescent="0.3">
      <c r="A81" s="67" t="s">
        <v>85</v>
      </c>
      <c r="B81" s="124">
        <v>6.1</v>
      </c>
      <c r="C81" s="66" t="s">
        <v>21</v>
      </c>
      <c r="D81" s="66" t="s">
        <v>27</v>
      </c>
      <c r="E81" s="66" t="s">
        <v>64</v>
      </c>
      <c r="G81" s="74">
        <v>201</v>
      </c>
      <c r="H81" s="74">
        <v>1000</v>
      </c>
      <c r="I81" s="74">
        <v>500001</v>
      </c>
      <c r="J81" s="74">
        <v>1000000</v>
      </c>
    </row>
    <row r="82" spans="1:10" x14ac:dyDescent="0.3">
      <c r="A82" s="67" t="s">
        <v>85</v>
      </c>
      <c r="B82" s="124">
        <v>6.2</v>
      </c>
      <c r="C82" s="66" t="s">
        <v>24</v>
      </c>
      <c r="D82" s="66" t="s">
        <v>23</v>
      </c>
      <c r="E82" s="66" t="s">
        <v>64</v>
      </c>
      <c r="G82" s="74">
        <v>201</v>
      </c>
      <c r="H82" s="74">
        <v>1000</v>
      </c>
      <c r="I82" s="74">
        <v>50001</v>
      </c>
      <c r="J82" s="74">
        <v>100001</v>
      </c>
    </row>
    <row r="83" spans="1:10" x14ac:dyDescent="0.3">
      <c r="A83" s="67" t="s">
        <v>85</v>
      </c>
      <c r="B83" s="124">
        <v>6.3</v>
      </c>
      <c r="C83" s="66" t="s">
        <v>25</v>
      </c>
      <c r="D83" s="66" t="s">
        <v>27</v>
      </c>
      <c r="E83" s="66" t="s">
        <v>64</v>
      </c>
      <c r="G83" s="74">
        <v>2501</v>
      </c>
      <c r="H83" s="74">
        <v>5000</v>
      </c>
      <c r="I83" s="74">
        <v>1001</v>
      </c>
      <c r="J83" s="74">
        <v>15000</v>
      </c>
    </row>
    <row r="84" spans="1:10" x14ac:dyDescent="0.3">
      <c r="A84" s="67" t="s">
        <v>85</v>
      </c>
      <c r="B84" s="124">
        <v>6.4</v>
      </c>
      <c r="C84" s="66" t="s">
        <v>12</v>
      </c>
      <c r="D84" s="66" t="s">
        <v>27</v>
      </c>
      <c r="E84" s="66" t="s">
        <v>64</v>
      </c>
      <c r="G84" s="74">
        <v>5001</v>
      </c>
      <c r="H84" s="74">
        <v>15000</v>
      </c>
      <c r="I84" s="74">
        <v>15001</v>
      </c>
      <c r="J84" s="74">
        <v>50000</v>
      </c>
    </row>
    <row r="85" spans="1:10" x14ac:dyDescent="0.3">
      <c r="A85" s="67" t="s">
        <v>85</v>
      </c>
      <c r="B85" s="124">
        <v>6.5</v>
      </c>
      <c r="C85" s="66" t="s">
        <v>13</v>
      </c>
      <c r="D85" s="66" t="s">
        <v>27</v>
      </c>
      <c r="E85" s="66" t="s">
        <v>64</v>
      </c>
      <c r="G85" s="74">
        <v>50001</v>
      </c>
      <c r="H85" s="74">
        <v>100000</v>
      </c>
      <c r="I85" s="74">
        <v>250001</v>
      </c>
      <c r="J85" s="74">
        <v>500000</v>
      </c>
    </row>
    <row r="86" spans="1:10" ht="31.5" customHeight="1" x14ac:dyDescent="0.3">
      <c r="A86" s="67" t="s">
        <v>85</v>
      </c>
      <c r="B86" s="124">
        <v>6.6</v>
      </c>
      <c r="C86" s="83" t="s">
        <v>510</v>
      </c>
      <c r="D86" s="66" t="s">
        <v>22</v>
      </c>
      <c r="E86" s="66" t="s">
        <v>64</v>
      </c>
      <c r="G86" s="74">
        <v>0</v>
      </c>
      <c r="H86" s="74">
        <v>200</v>
      </c>
      <c r="I86" s="74">
        <v>50001</v>
      </c>
      <c r="J86" s="74">
        <v>100000</v>
      </c>
    </row>
    <row r="87" spans="1:10" x14ac:dyDescent="0.3">
      <c r="A87" s="67" t="s">
        <v>85</v>
      </c>
      <c r="B87" s="124">
        <v>6.7</v>
      </c>
      <c r="C87" s="66" t="s">
        <v>52</v>
      </c>
      <c r="D87" s="66" t="s">
        <v>27</v>
      </c>
      <c r="E87" s="66" t="s">
        <v>64</v>
      </c>
      <c r="F87" s="66"/>
      <c r="G87" s="74">
        <v>50001</v>
      </c>
      <c r="H87" s="74">
        <v>100000</v>
      </c>
      <c r="I87" s="74">
        <v>250001</v>
      </c>
      <c r="J87" s="74">
        <v>500000</v>
      </c>
    </row>
    <row r="88" spans="1:10" x14ac:dyDescent="0.3">
      <c r="A88" s="67" t="s">
        <v>85</v>
      </c>
      <c r="B88" s="124">
        <v>6.8</v>
      </c>
      <c r="C88" s="66" t="s">
        <v>53</v>
      </c>
      <c r="D88" s="66" t="s">
        <v>27</v>
      </c>
      <c r="E88" s="66" t="s">
        <v>64</v>
      </c>
      <c r="G88" s="74">
        <v>0</v>
      </c>
      <c r="H88" s="74">
        <v>200</v>
      </c>
      <c r="I88" s="74">
        <v>15001</v>
      </c>
      <c r="J88" s="74">
        <v>50000</v>
      </c>
    </row>
    <row r="89" spans="1:10" x14ac:dyDescent="0.3">
      <c r="A89" s="67" t="s">
        <v>85</v>
      </c>
      <c r="B89" s="124">
        <v>6.9</v>
      </c>
      <c r="C89" s="66" t="s">
        <v>54</v>
      </c>
      <c r="D89" s="66" t="s">
        <v>27</v>
      </c>
      <c r="E89" s="66" t="s">
        <v>64</v>
      </c>
      <c r="G89" s="74">
        <v>15001</v>
      </c>
      <c r="H89" s="74">
        <v>50000</v>
      </c>
      <c r="I89" s="74">
        <v>1001</v>
      </c>
      <c r="J89" s="74">
        <v>15000</v>
      </c>
    </row>
    <row r="90" spans="1:10" x14ac:dyDescent="0.3">
      <c r="A90" s="67" t="s">
        <v>85</v>
      </c>
      <c r="B90" s="124">
        <v>7.1</v>
      </c>
      <c r="C90" s="66" t="s">
        <v>55</v>
      </c>
      <c r="D90" s="66" t="s">
        <v>27</v>
      </c>
      <c r="E90" s="66" t="s">
        <v>64</v>
      </c>
      <c r="G90" s="74">
        <v>15001</v>
      </c>
      <c r="H90" s="74">
        <v>50000</v>
      </c>
      <c r="I90" s="74">
        <v>250001</v>
      </c>
      <c r="J90" s="74">
        <v>500000</v>
      </c>
    </row>
    <row r="91" spans="1:10" x14ac:dyDescent="0.3">
      <c r="A91" s="67" t="s">
        <v>85</v>
      </c>
      <c r="B91" s="124" t="s">
        <v>167</v>
      </c>
      <c r="C91" s="66" t="s">
        <v>59</v>
      </c>
      <c r="D91" s="66" t="s">
        <v>23</v>
      </c>
      <c r="E91" s="66" t="s">
        <v>64</v>
      </c>
      <c r="G91" s="74">
        <v>0</v>
      </c>
      <c r="H91" s="74">
        <v>200</v>
      </c>
      <c r="I91" s="74">
        <v>1001</v>
      </c>
      <c r="J91" s="74">
        <v>15000</v>
      </c>
    </row>
    <row r="92" spans="1:10" x14ac:dyDescent="0.3">
      <c r="A92" s="67" t="s">
        <v>85</v>
      </c>
      <c r="B92" s="124">
        <v>14.2</v>
      </c>
      <c r="C92" s="66" t="s">
        <v>60</v>
      </c>
      <c r="D92" s="66" t="s">
        <v>23</v>
      </c>
      <c r="E92" s="66" t="s">
        <v>64</v>
      </c>
      <c r="G92" s="74">
        <v>0</v>
      </c>
      <c r="H92" s="74">
        <v>200</v>
      </c>
      <c r="I92" s="74">
        <v>1001</v>
      </c>
      <c r="J92" s="74">
        <v>15000</v>
      </c>
    </row>
    <row r="93" spans="1:10" x14ac:dyDescent="0.3">
      <c r="A93" s="67" t="s">
        <v>85</v>
      </c>
      <c r="B93" s="124">
        <v>14.3</v>
      </c>
      <c r="C93" s="66" t="s">
        <v>61</v>
      </c>
      <c r="D93" s="66" t="s">
        <v>23</v>
      </c>
      <c r="E93" s="66" t="s">
        <v>64</v>
      </c>
      <c r="G93" s="74">
        <v>0</v>
      </c>
      <c r="H93" s="74">
        <v>200</v>
      </c>
      <c r="I93" s="74">
        <v>1001</v>
      </c>
      <c r="J93" s="74">
        <v>15000</v>
      </c>
    </row>
    <row r="94" spans="1:10" x14ac:dyDescent="0.3">
      <c r="A94" s="67" t="s">
        <v>85</v>
      </c>
      <c r="B94" s="124">
        <v>14.4</v>
      </c>
      <c r="C94" s="66" t="s">
        <v>71</v>
      </c>
      <c r="D94" s="66" t="s">
        <v>23</v>
      </c>
      <c r="E94" s="66" t="s">
        <v>64</v>
      </c>
      <c r="G94" s="74">
        <v>0</v>
      </c>
      <c r="H94" s="74">
        <v>200</v>
      </c>
      <c r="I94" s="74">
        <v>1001</v>
      </c>
      <c r="J94" s="74">
        <v>15000</v>
      </c>
    </row>
    <row r="95" spans="1:10" x14ac:dyDescent="0.3">
      <c r="A95" s="67" t="s">
        <v>85</v>
      </c>
      <c r="B95" s="124">
        <v>14.5</v>
      </c>
      <c r="C95" s="66" t="s">
        <v>72</v>
      </c>
      <c r="D95" s="66" t="s">
        <v>23</v>
      </c>
      <c r="E95" s="66" t="s">
        <v>64</v>
      </c>
      <c r="G95" s="74">
        <v>0</v>
      </c>
      <c r="H95" s="74">
        <v>200</v>
      </c>
      <c r="I95" s="74">
        <v>1001</v>
      </c>
      <c r="J95" s="74">
        <v>15000</v>
      </c>
    </row>
    <row r="96" spans="1:10" x14ac:dyDescent="0.3">
      <c r="A96" s="67" t="s">
        <v>85</v>
      </c>
      <c r="B96" s="124" t="s">
        <v>168</v>
      </c>
      <c r="C96" s="66" t="s">
        <v>74</v>
      </c>
      <c r="D96" s="66" t="s">
        <v>23</v>
      </c>
      <c r="E96" s="66" t="s">
        <v>64</v>
      </c>
      <c r="G96" s="74">
        <v>0</v>
      </c>
      <c r="H96" s="74">
        <v>200</v>
      </c>
      <c r="I96" s="74">
        <v>0</v>
      </c>
      <c r="J96" s="74">
        <v>1000</v>
      </c>
    </row>
    <row r="97" spans="1:10" x14ac:dyDescent="0.3">
      <c r="A97" s="67" t="s">
        <v>85</v>
      </c>
      <c r="B97" s="124">
        <v>14.7</v>
      </c>
      <c r="C97" s="66" t="s">
        <v>75</v>
      </c>
      <c r="D97" s="66" t="s">
        <v>23</v>
      </c>
      <c r="E97" s="66" t="s">
        <v>64</v>
      </c>
      <c r="G97" s="74">
        <v>0</v>
      </c>
      <c r="H97" s="74">
        <v>200</v>
      </c>
      <c r="I97" s="74">
        <v>50001</v>
      </c>
      <c r="J97" s="74">
        <v>100000</v>
      </c>
    </row>
    <row r="98" spans="1:10" x14ac:dyDescent="0.3">
      <c r="A98" s="67" t="s">
        <v>85</v>
      </c>
      <c r="B98" s="124" t="s">
        <v>173</v>
      </c>
      <c r="C98" s="66" t="s">
        <v>79</v>
      </c>
      <c r="D98" s="66" t="s">
        <v>23</v>
      </c>
      <c r="E98" s="66" t="s">
        <v>64</v>
      </c>
      <c r="G98" s="74">
        <v>0</v>
      </c>
      <c r="H98" s="74">
        <v>200</v>
      </c>
      <c r="I98" s="74">
        <v>250001</v>
      </c>
      <c r="J98" s="74">
        <v>500000</v>
      </c>
    </row>
    <row r="99" spans="1:10" x14ac:dyDescent="0.3">
      <c r="A99" s="67" t="s">
        <v>85</v>
      </c>
      <c r="B99" s="124">
        <v>15.1</v>
      </c>
      <c r="C99" s="66" t="s">
        <v>60</v>
      </c>
      <c r="D99" s="66" t="s">
        <v>23</v>
      </c>
      <c r="E99" s="66" t="s">
        <v>64</v>
      </c>
      <c r="G99" s="74">
        <v>0</v>
      </c>
      <c r="H99" s="74">
        <v>200</v>
      </c>
      <c r="I99" s="74">
        <v>1001</v>
      </c>
      <c r="J99" s="74">
        <v>15000</v>
      </c>
    </row>
    <row r="100" spans="1:10" x14ac:dyDescent="0.3">
      <c r="A100" s="67" t="s">
        <v>85</v>
      </c>
      <c r="B100" s="124" t="s">
        <v>170</v>
      </c>
      <c r="C100" s="66" t="s">
        <v>59</v>
      </c>
      <c r="D100" s="66" t="s">
        <v>23</v>
      </c>
      <c r="E100" s="66" t="s">
        <v>64</v>
      </c>
      <c r="G100" s="74">
        <v>0</v>
      </c>
      <c r="H100" s="74">
        <v>200</v>
      </c>
      <c r="I100" s="74">
        <v>1001</v>
      </c>
      <c r="J100" s="74">
        <v>15000</v>
      </c>
    </row>
    <row r="101" spans="1:10" x14ac:dyDescent="0.3">
      <c r="A101" s="67" t="s">
        <v>85</v>
      </c>
      <c r="B101" s="124">
        <v>15.3</v>
      </c>
      <c r="C101" s="66" t="s">
        <v>61</v>
      </c>
      <c r="D101" s="66" t="s">
        <v>23</v>
      </c>
      <c r="E101" s="66" t="s">
        <v>64</v>
      </c>
      <c r="G101" s="74">
        <v>0</v>
      </c>
      <c r="H101" s="74">
        <v>200</v>
      </c>
      <c r="I101" s="74">
        <v>1001</v>
      </c>
      <c r="J101" s="74">
        <v>15000</v>
      </c>
    </row>
    <row r="102" spans="1:10" x14ac:dyDescent="0.3">
      <c r="A102" s="67" t="s">
        <v>85</v>
      </c>
      <c r="B102" s="124">
        <v>15.4</v>
      </c>
      <c r="C102" s="66" t="s">
        <v>71</v>
      </c>
      <c r="D102" s="66" t="s">
        <v>23</v>
      </c>
      <c r="E102" s="66" t="s">
        <v>64</v>
      </c>
      <c r="G102" s="74">
        <v>0</v>
      </c>
      <c r="H102" s="74">
        <v>200</v>
      </c>
      <c r="I102" s="74">
        <v>1001</v>
      </c>
      <c r="J102" s="74">
        <v>15000</v>
      </c>
    </row>
    <row r="103" spans="1:10" x14ac:dyDescent="0.3">
      <c r="A103" s="67" t="s">
        <v>85</v>
      </c>
      <c r="B103" s="124">
        <v>15.5</v>
      </c>
      <c r="C103" s="66" t="s">
        <v>72</v>
      </c>
      <c r="D103" s="66" t="s">
        <v>23</v>
      </c>
      <c r="E103" s="66" t="s">
        <v>64</v>
      </c>
      <c r="G103" s="74">
        <v>0</v>
      </c>
      <c r="H103" s="74">
        <v>200</v>
      </c>
      <c r="I103" s="74">
        <v>1001</v>
      </c>
      <c r="J103" s="74">
        <v>15000</v>
      </c>
    </row>
    <row r="104" spans="1:10" x14ac:dyDescent="0.3">
      <c r="A104" s="67" t="s">
        <v>85</v>
      </c>
      <c r="B104" s="124" t="s">
        <v>171</v>
      </c>
      <c r="C104" s="66" t="s">
        <v>74</v>
      </c>
      <c r="D104" s="66" t="s">
        <v>23</v>
      </c>
      <c r="E104" s="66" t="s">
        <v>64</v>
      </c>
      <c r="G104" s="74">
        <v>0</v>
      </c>
      <c r="H104" s="74">
        <v>200</v>
      </c>
      <c r="I104" s="74">
        <v>0</v>
      </c>
      <c r="J104" s="74">
        <v>1000</v>
      </c>
    </row>
    <row r="105" spans="1:10" x14ac:dyDescent="0.3">
      <c r="A105" s="67" t="s">
        <v>85</v>
      </c>
      <c r="B105" s="124">
        <v>15.7</v>
      </c>
      <c r="C105" s="66" t="s">
        <v>75</v>
      </c>
      <c r="D105" s="66" t="s">
        <v>23</v>
      </c>
      <c r="E105" s="66" t="s">
        <v>64</v>
      </c>
      <c r="G105" s="74">
        <v>0</v>
      </c>
      <c r="H105" s="74">
        <v>200</v>
      </c>
      <c r="I105" s="74">
        <v>50001</v>
      </c>
      <c r="J105" s="74">
        <v>100000</v>
      </c>
    </row>
    <row r="106" spans="1:10" x14ac:dyDescent="0.3">
      <c r="A106" s="67" t="s">
        <v>85</v>
      </c>
      <c r="B106" s="124" t="s">
        <v>176</v>
      </c>
      <c r="C106" s="66" t="s">
        <v>81</v>
      </c>
      <c r="D106" s="66" t="s">
        <v>23</v>
      </c>
      <c r="E106" s="66" t="s">
        <v>64</v>
      </c>
      <c r="G106" s="74">
        <v>0</v>
      </c>
      <c r="H106" s="74">
        <v>200</v>
      </c>
      <c r="I106" s="74">
        <v>250001</v>
      </c>
      <c r="J106" s="74">
        <v>500000</v>
      </c>
    </row>
    <row r="107" spans="1:10" x14ac:dyDescent="0.3">
      <c r="A107" s="67" t="s">
        <v>85</v>
      </c>
      <c r="B107" s="124">
        <v>16.100000000000001</v>
      </c>
      <c r="C107" s="66" t="s">
        <v>83</v>
      </c>
      <c r="D107" s="66" t="s">
        <v>27</v>
      </c>
      <c r="E107" s="66" t="s">
        <v>64</v>
      </c>
      <c r="G107" s="74">
        <v>2501</v>
      </c>
      <c r="H107" s="74">
        <v>5000</v>
      </c>
      <c r="I107" s="74">
        <v>15001</v>
      </c>
      <c r="J107" s="74">
        <v>50000</v>
      </c>
    </row>
    <row r="108" spans="1:10" x14ac:dyDescent="0.3">
      <c r="A108" s="67" t="s">
        <v>86</v>
      </c>
      <c r="B108" s="124">
        <v>9</v>
      </c>
      <c r="C108" s="66" t="s">
        <v>101</v>
      </c>
      <c r="D108" s="66" t="s">
        <v>27</v>
      </c>
      <c r="E108" s="66" t="s">
        <v>64</v>
      </c>
      <c r="G108" s="74">
        <v>0</v>
      </c>
      <c r="H108" s="74">
        <v>200</v>
      </c>
      <c r="I108" s="74">
        <v>0</v>
      </c>
      <c r="J108" s="74">
        <v>1000</v>
      </c>
    </row>
    <row r="109" spans="1:10" x14ac:dyDescent="0.3">
      <c r="A109" s="67" t="s">
        <v>86</v>
      </c>
      <c r="B109" s="124">
        <v>10</v>
      </c>
      <c r="C109" s="66" t="s">
        <v>96</v>
      </c>
      <c r="D109" s="66" t="s">
        <v>27</v>
      </c>
      <c r="E109" s="66" t="s">
        <v>64</v>
      </c>
      <c r="G109" s="74">
        <v>2501</v>
      </c>
      <c r="H109" s="74">
        <v>5000</v>
      </c>
      <c r="I109" s="74">
        <v>0</v>
      </c>
      <c r="J109" s="74">
        <v>1000</v>
      </c>
    </row>
    <row r="110" spans="1:10" x14ac:dyDescent="0.3">
      <c r="A110" s="67" t="s">
        <v>86</v>
      </c>
      <c r="B110" s="124">
        <v>11</v>
      </c>
      <c r="C110" s="66" t="s">
        <v>21</v>
      </c>
      <c r="D110" s="66" t="s">
        <v>27</v>
      </c>
      <c r="E110" s="66" t="s">
        <v>64</v>
      </c>
      <c r="G110" s="74">
        <v>201</v>
      </c>
      <c r="H110" s="74">
        <v>1000</v>
      </c>
      <c r="I110" s="74">
        <v>0</v>
      </c>
      <c r="J110" s="74">
        <v>1000</v>
      </c>
    </row>
    <row r="111" spans="1:10" x14ac:dyDescent="0.3">
      <c r="A111" s="67" t="s">
        <v>86</v>
      </c>
      <c r="B111" s="124" t="s">
        <v>177</v>
      </c>
      <c r="C111" s="66" t="s">
        <v>60</v>
      </c>
      <c r="D111" s="66" t="s">
        <v>23</v>
      </c>
      <c r="E111" s="66" t="s">
        <v>64</v>
      </c>
      <c r="G111" s="74">
        <v>0</v>
      </c>
      <c r="H111" s="74">
        <v>200</v>
      </c>
      <c r="I111" s="74">
        <v>15001</v>
      </c>
      <c r="J111" s="74">
        <v>50000</v>
      </c>
    </row>
    <row r="112" spans="1:10" x14ac:dyDescent="0.3">
      <c r="A112" s="67" t="s">
        <v>86</v>
      </c>
      <c r="B112" s="124" t="s">
        <v>178</v>
      </c>
      <c r="C112" s="66" t="s">
        <v>117</v>
      </c>
      <c r="D112" s="66" t="s">
        <v>23</v>
      </c>
      <c r="E112" s="66" t="s">
        <v>64</v>
      </c>
      <c r="G112" s="74">
        <v>0</v>
      </c>
      <c r="H112" s="74">
        <v>200</v>
      </c>
      <c r="I112" s="74">
        <v>1001</v>
      </c>
      <c r="J112" s="74">
        <v>15000</v>
      </c>
    </row>
    <row r="113" spans="1:10" x14ac:dyDescent="0.3">
      <c r="A113" s="67" t="s">
        <v>86</v>
      </c>
      <c r="B113" s="124" t="s">
        <v>188</v>
      </c>
      <c r="C113" s="66" t="s">
        <v>60</v>
      </c>
      <c r="D113" s="66" t="s">
        <v>23</v>
      </c>
      <c r="E113" s="66" t="s">
        <v>64</v>
      </c>
      <c r="G113" s="74">
        <v>0</v>
      </c>
      <c r="H113" s="74">
        <v>200</v>
      </c>
      <c r="I113" s="74">
        <v>1001</v>
      </c>
      <c r="J113" s="74">
        <v>15000</v>
      </c>
    </row>
    <row r="114" spans="1:10" x14ac:dyDescent="0.3">
      <c r="A114" s="67" t="s">
        <v>86</v>
      </c>
      <c r="B114" s="124" t="s">
        <v>191</v>
      </c>
      <c r="C114" s="66" t="s">
        <v>60</v>
      </c>
      <c r="D114" s="66" t="s">
        <v>23</v>
      </c>
      <c r="E114" s="66" t="s">
        <v>64</v>
      </c>
      <c r="G114" s="74">
        <v>0</v>
      </c>
      <c r="H114" s="74">
        <v>200</v>
      </c>
      <c r="I114" s="74">
        <v>1001</v>
      </c>
      <c r="J114" s="74">
        <v>15000</v>
      </c>
    </row>
    <row r="115" spans="1:10" x14ac:dyDescent="0.3">
      <c r="A115" s="67" t="s">
        <v>86</v>
      </c>
      <c r="B115" s="124" t="s">
        <v>192</v>
      </c>
      <c r="C115" s="66" t="s">
        <v>111</v>
      </c>
      <c r="D115" s="66" t="s">
        <v>23</v>
      </c>
      <c r="E115" s="66" t="s">
        <v>64</v>
      </c>
      <c r="G115" s="74">
        <v>0</v>
      </c>
      <c r="H115" s="74">
        <v>200</v>
      </c>
      <c r="I115" s="74">
        <v>15001</v>
      </c>
      <c r="J115" s="74">
        <v>50000</v>
      </c>
    </row>
    <row r="116" spans="1:10" x14ac:dyDescent="0.3">
      <c r="A116" s="67" t="s">
        <v>86</v>
      </c>
      <c r="B116" s="124" t="s">
        <v>181</v>
      </c>
      <c r="C116" s="66" t="s">
        <v>118</v>
      </c>
      <c r="D116" s="66" t="s">
        <v>23</v>
      </c>
      <c r="E116" s="66" t="s">
        <v>64</v>
      </c>
      <c r="G116" s="74">
        <v>0</v>
      </c>
      <c r="H116" s="74">
        <v>200</v>
      </c>
      <c r="I116" s="74">
        <v>1001</v>
      </c>
      <c r="J116" s="74">
        <v>15000</v>
      </c>
    </row>
    <row r="117" spans="1:10" x14ac:dyDescent="0.3">
      <c r="A117" s="67" t="s">
        <v>86</v>
      </c>
      <c r="B117" s="124">
        <v>19</v>
      </c>
      <c r="C117" s="66" t="s">
        <v>124</v>
      </c>
      <c r="D117" s="66" t="s">
        <v>27</v>
      </c>
      <c r="E117" s="66" t="s">
        <v>64</v>
      </c>
      <c r="G117" s="74">
        <v>100001</v>
      </c>
      <c r="H117" s="74">
        <v>1000000</v>
      </c>
      <c r="I117" s="74">
        <v>5000001</v>
      </c>
      <c r="J117" s="74">
        <v>25000000</v>
      </c>
    </row>
    <row r="118" spans="1:10" x14ac:dyDescent="0.3">
      <c r="A118" s="67" t="s">
        <v>86</v>
      </c>
      <c r="B118" s="124">
        <v>20</v>
      </c>
      <c r="C118" s="66" t="s">
        <v>125</v>
      </c>
      <c r="D118" s="66" t="s">
        <v>23</v>
      </c>
      <c r="E118" s="66" t="s">
        <v>64</v>
      </c>
      <c r="G118" s="74">
        <v>0</v>
      </c>
      <c r="H118" s="74">
        <v>200</v>
      </c>
      <c r="I118" s="74">
        <v>500001</v>
      </c>
      <c r="J118" s="74">
        <v>1000000</v>
      </c>
    </row>
    <row r="119" spans="1:10" x14ac:dyDescent="0.3">
      <c r="A119" s="67" t="s">
        <v>86</v>
      </c>
      <c r="B119" s="124">
        <v>21.1</v>
      </c>
      <c r="C119" s="66" t="s">
        <v>127</v>
      </c>
      <c r="D119" s="66" t="s">
        <v>23</v>
      </c>
      <c r="E119" s="66" t="s">
        <v>64</v>
      </c>
      <c r="G119" s="74">
        <v>0</v>
      </c>
      <c r="H119" s="74">
        <v>200</v>
      </c>
      <c r="I119" s="74">
        <v>1001</v>
      </c>
      <c r="J119" s="74">
        <v>15000</v>
      </c>
    </row>
    <row r="120" spans="1:10" x14ac:dyDescent="0.3">
      <c r="A120" s="67" t="s">
        <v>86</v>
      </c>
      <c r="B120" s="124">
        <v>21.2</v>
      </c>
      <c r="C120" s="66" t="s">
        <v>134</v>
      </c>
      <c r="D120" s="66" t="s">
        <v>23</v>
      </c>
      <c r="E120" s="66" t="s">
        <v>64</v>
      </c>
      <c r="G120" s="74">
        <v>0</v>
      </c>
      <c r="H120" s="74">
        <v>200</v>
      </c>
      <c r="I120" s="74">
        <v>0</v>
      </c>
      <c r="J120" s="74">
        <v>1000</v>
      </c>
    </row>
    <row r="121" spans="1:10" x14ac:dyDescent="0.3">
      <c r="A121" s="67" t="s">
        <v>86</v>
      </c>
      <c r="B121" s="124">
        <v>21.3</v>
      </c>
      <c r="C121" s="66" t="s">
        <v>135</v>
      </c>
      <c r="D121" s="66" t="s">
        <v>23</v>
      </c>
      <c r="E121" s="66" t="s">
        <v>64</v>
      </c>
      <c r="G121" s="74">
        <v>0</v>
      </c>
      <c r="H121" s="74">
        <v>200</v>
      </c>
      <c r="I121" s="74">
        <v>0</v>
      </c>
      <c r="J121" s="74">
        <v>1000</v>
      </c>
    </row>
    <row r="122" spans="1:10" x14ac:dyDescent="0.3">
      <c r="A122" s="67" t="s">
        <v>86</v>
      </c>
      <c r="B122" s="124">
        <v>21.4</v>
      </c>
      <c r="C122" s="66" t="s">
        <v>101</v>
      </c>
      <c r="D122" s="66" t="s">
        <v>27</v>
      </c>
      <c r="E122" s="66" t="s">
        <v>64</v>
      </c>
      <c r="G122" s="74">
        <v>0</v>
      </c>
      <c r="H122" s="74">
        <v>200</v>
      </c>
      <c r="I122" s="74">
        <v>1001</v>
      </c>
      <c r="J122" s="74">
        <v>15000</v>
      </c>
    </row>
    <row r="123" spans="1:10" x14ac:dyDescent="0.3">
      <c r="A123" s="67" t="s">
        <v>86</v>
      </c>
      <c r="B123" s="124">
        <v>21.5</v>
      </c>
      <c r="C123" s="66" t="s">
        <v>21</v>
      </c>
      <c r="D123" s="66" t="s">
        <v>27</v>
      </c>
      <c r="E123" s="66" t="s">
        <v>64</v>
      </c>
      <c r="G123" s="74">
        <v>0</v>
      </c>
      <c r="H123" s="74">
        <v>200</v>
      </c>
      <c r="I123" s="74">
        <v>1001</v>
      </c>
      <c r="J123" s="74">
        <v>15000</v>
      </c>
    </row>
    <row r="124" spans="1:10" x14ac:dyDescent="0.3">
      <c r="A124" s="67" t="s">
        <v>86</v>
      </c>
      <c r="B124" s="124">
        <v>21.6</v>
      </c>
      <c r="C124" s="66" t="s">
        <v>128</v>
      </c>
      <c r="D124" s="66" t="s">
        <v>23</v>
      </c>
      <c r="E124" s="66" t="s">
        <v>64</v>
      </c>
      <c r="G124" s="74">
        <v>0</v>
      </c>
      <c r="H124" s="74">
        <v>200</v>
      </c>
      <c r="I124" s="74">
        <v>1001</v>
      </c>
      <c r="J124" s="74">
        <v>15000</v>
      </c>
    </row>
    <row r="125" spans="1:10" x14ac:dyDescent="0.3">
      <c r="A125" s="67" t="s">
        <v>86</v>
      </c>
      <c r="B125" s="124">
        <v>21.7</v>
      </c>
      <c r="C125" s="66" t="s">
        <v>129</v>
      </c>
      <c r="D125" s="66" t="s">
        <v>23</v>
      </c>
      <c r="E125" s="66" t="s">
        <v>64</v>
      </c>
      <c r="G125" s="74">
        <v>0</v>
      </c>
      <c r="H125" s="74">
        <v>200</v>
      </c>
      <c r="I125" s="74">
        <v>1001</v>
      </c>
      <c r="J125" s="74">
        <v>15000</v>
      </c>
    </row>
    <row r="126" spans="1:10" x14ac:dyDescent="0.3">
      <c r="A126" s="67" t="s">
        <v>86</v>
      </c>
      <c r="B126" s="124">
        <v>21.9</v>
      </c>
      <c r="C126" s="66" t="s">
        <v>131</v>
      </c>
      <c r="D126" s="66" t="s">
        <v>23</v>
      </c>
      <c r="E126" s="66" t="s">
        <v>64</v>
      </c>
      <c r="G126" s="74">
        <v>0</v>
      </c>
      <c r="H126" s="74">
        <v>200</v>
      </c>
      <c r="I126" s="74">
        <v>1001</v>
      </c>
      <c r="J126" s="74">
        <v>15000</v>
      </c>
    </row>
    <row r="127" spans="1:10" x14ac:dyDescent="0.3">
      <c r="A127" s="67" t="s">
        <v>86</v>
      </c>
      <c r="B127" s="124" t="s">
        <v>639</v>
      </c>
      <c r="C127" s="66" t="s">
        <v>136</v>
      </c>
      <c r="D127" s="66" t="s">
        <v>23</v>
      </c>
      <c r="E127" s="66" t="s">
        <v>64</v>
      </c>
      <c r="G127" s="74">
        <v>0</v>
      </c>
      <c r="H127" s="74">
        <v>200</v>
      </c>
      <c r="I127" s="74">
        <v>0</v>
      </c>
      <c r="J127" s="74">
        <v>1000</v>
      </c>
    </row>
    <row r="128" spans="1:10" x14ac:dyDescent="0.3">
      <c r="A128" s="67" t="s">
        <v>86</v>
      </c>
      <c r="B128" s="124">
        <v>21.11</v>
      </c>
      <c r="C128" s="66" t="s">
        <v>132</v>
      </c>
      <c r="D128" s="66" t="s">
        <v>23</v>
      </c>
      <c r="E128" s="66" t="s">
        <v>64</v>
      </c>
      <c r="G128" s="74">
        <v>0</v>
      </c>
      <c r="H128" s="74">
        <v>200</v>
      </c>
      <c r="I128" s="74">
        <v>0</v>
      </c>
      <c r="J128" s="74">
        <v>1000</v>
      </c>
    </row>
    <row r="129" spans="1:10" x14ac:dyDescent="0.3">
      <c r="A129" s="67" t="s">
        <v>86</v>
      </c>
      <c r="B129" s="124">
        <v>21.12</v>
      </c>
      <c r="C129" s="66" t="s">
        <v>133</v>
      </c>
      <c r="D129" s="66" t="s">
        <v>23</v>
      </c>
      <c r="E129" s="66" t="s">
        <v>64</v>
      </c>
      <c r="G129" s="74">
        <v>0</v>
      </c>
      <c r="H129" s="74">
        <v>200</v>
      </c>
      <c r="I129" s="74">
        <v>0</v>
      </c>
      <c r="J129" s="74">
        <v>1000</v>
      </c>
    </row>
    <row r="130" spans="1:10" x14ac:dyDescent="0.3">
      <c r="A130" s="67" t="s">
        <v>86</v>
      </c>
      <c r="B130" s="124">
        <v>21.15</v>
      </c>
      <c r="C130" s="66" t="s">
        <v>98</v>
      </c>
      <c r="D130" s="66" t="s">
        <v>23</v>
      </c>
      <c r="E130" s="66" t="s">
        <v>64</v>
      </c>
      <c r="G130" s="74">
        <v>0</v>
      </c>
      <c r="H130" s="74">
        <v>200</v>
      </c>
      <c r="I130" s="74">
        <v>0</v>
      </c>
      <c r="J130" s="74">
        <v>1000</v>
      </c>
    </row>
    <row r="131" spans="1:10" x14ac:dyDescent="0.3">
      <c r="A131" s="67" t="s">
        <v>86</v>
      </c>
      <c r="B131" s="124">
        <v>22.1</v>
      </c>
      <c r="C131" s="66" t="s">
        <v>127</v>
      </c>
      <c r="D131" s="66" t="s">
        <v>23</v>
      </c>
      <c r="E131" s="66" t="s">
        <v>64</v>
      </c>
      <c r="G131" s="74">
        <v>1001</v>
      </c>
      <c r="H131" s="74">
        <v>15000</v>
      </c>
      <c r="I131" s="74">
        <v>1001</v>
      </c>
      <c r="J131" s="74">
        <v>15000</v>
      </c>
    </row>
    <row r="132" spans="1:10" x14ac:dyDescent="0.3">
      <c r="A132" s="67" t="s">
        <v>86</v>
      </c>
      <c r="B132" s="124">
        <v>22.2</v>
      </c>
      <c r="C132" s="66" t="s">
        <v>134</v>
      </c>
      <c r="D132" s="66" t="s">
        <v>23</v>
      </c>
      <c r="E132" s="66" t="s">
        <v>64</v>
      </c>
      <c r="G132" s="74">
        <v>0</v>
      </c>
      <c r="H132" s="74">
        <v>200</v>
      </c>
      <c r="I132" s="74">
        <v>0</v>
      </c>
      <c r="J132" s="74">
        <v>1000</v>
      </c>
    </row>
    <row r="133" spans="1:10" x14ac:dyDescent="0.3">
      <c r="A133" s="67" t="s">
        <v>86</v>
      </c>
      <c r="B133" s="124">
        <v>22.3</v>
      </c>
      <c r="C133" s="66" t="s">
        <v>135</v>
      </c>
      <c r="D133" s="66" t="s">
        <v>23</v>
      </c>
      <c r="E133" s="66" t="s">
        <v>64</v>
      </c>
      <c r="G133" s="74">
        <v>0</v>
      </c>
      <c r="H133" s="74">
        <v>200</v>
      </c>
      <c r="I133" s="74">
        <v>0</v>
      </c>
      <c r="J133" s="74">
        <v>1000</v>
      </c>
    </row>
    <row r="134" spans="1:10" x14ac:dyDescent="0.3">
      <c r="A134" s="67" t="s">
        <v>86</v>
      </c>
      <c r="B134" s="124">
        <v>22.4</v>
      </c>
      <c r="C134" s="66" t="s">
        <v>101</v>
      </c>
      <c r="D134" s="66" t="s">
        <v>27</v>
      </c>
      <c r="E134" s="66" t="s">
        <v>64</v>
      </c>
      <c r="G134" s="74">
        <v>0</v>
      </c>
      <c r="H134" s="74">
        <v>200</v>
      </c>
      <c r="I134" s="74">
        <v>1001</v>
      </c>
      <c r="J134" s="74">
        <v>15000</v>
      </c>
    </row>
    <row r="135" spans="1:10" x14ac:dyDescent="0.3">
      <c r="A135" s="67" t="s">
        <v>86</v>
      </c>
      <c r="B135" s="124">
        <v>22.5</v>
      </c>
      <c r="C135" s="66" t="s">
        <v>21</v>
      </c>
      <c r="D135" s="66" t="s">
        <v>27</v>
      </c>
      <c r="E135" s="66" t="s">
        <v>64</v>
      </c>
      <c r="G135" s="74">
        <v>0</v>
      </c>
      <c r="H135" s="74">
        <v>200</v>
      </c>
      <c r="I135" s="74">
        <v>1001</v>
      </c>
      <c r="J135" s="74">
        <v>15000</v>
      </c>
    </row>
    <row r="136" spans="1:10" x14ac:dyDescent="0.3">
      <c r="A136" s="67" t="s">
        <v>86</v>
      </c>
      <c r="B136" s="124">
        <v>22.6</v>
      </c>
      <c r="C136" s="66" t="s">
        <v>128</v>
      </c>
      <c r="D136" s="66" t="s">
        <v>23</v>
      </c>
      <c r="E136" s="66" t="s">
        <v>64</v>
      </c>
      <c r="G136" s="74">
        <v>0</v>
      </c>
      <c r="H136" s="74">
        <v>200</v>
      </c>
      <c r="I136" s="74">
        <v>1001</v>
      </c>
      <c r="J136" s="74">
        <v>15000</v>
      </c>
    </row>
    <row r="137" spans="1:10" x14ac:dyDescent="0.3">
      <c r="A137" s="67" t="s">
        <v>86</v>
      </c>
      <c r="B137" s="124">
        <v>22.7</v>
      </c>
      <c r="C137" s="66" t="s">
        <v>129</v>
      </c>
      <c r="D137" s="66" t="s">
        <v>23</v>
      </c>
      <c r="E137" s="66" t="s">
        <v>64</v>
      </c>
      <c r="G137" s="74">
        <v>0</v>
      </c>
      <c r="H137" s="74">
        <v>200</v>
      </c>
      <c r="I137" s="74">
        <v>1001</v>
      </c>
      <c r="J137" s="74">
        <v>15000</v>
      </c>
    </row>
    <row r="138" spans="1:10" x14ac:dyDescent="0.3">
      <c r="A138" s="67" t="s">
        <v>86</v>
      </c>
      <c r="B138" s="124">
        <v>22.9</v>
      </c>
      <c r="C138" s="66" t="s">
        <v>131</v>
      </c>
      <c r="D138" s="66" t="s">
        <v>23</v>
      </c>
      <c r="E138" s="66" t="s">
        <v>64</v>
      </c>
      <c r="G138" s="74">
        <v>0</v>
      </c>
      <c r="H138" s="74">
        <v>200</v>
      </c>
      <c r="I138" s="74">
        <v>1001</v>
      </c>
      <c r="J138" s="74">
        <v>15000</v>
      </c>
    </row>
    <row r="139" spans="1:10" x14ac:dyDescent="0.3">
      <c r="A139" s="67" t="s">
        <v>86</v>
      </c>
      <c r="B139" s="124" t="s">
        <v>640</v>
      </c>
      <c r="C139" s="66" t="s">
        <v>136</v>
      </c>
      <c r="D139" s="66" t="s">
        <v>23</v>
      </c>
      <c r="E139" s="66" t="s">
        <v>64</v>
      </c>
      <c r="G139" s="74">
        <v>0</v>
      </c>
      <c r="H139" s="74">
        <v>200</v>
      </c>
      <c r="I139" s="74">
        <v>0</v>
      </c>
      <c r="J139" s="74">
        <v>1000</v>
      </c>
    </row>
    <row r="140" spans="1:10" x14ac:dyDescent="0.3">
      <c r="A140" s="67" t="s">
        <v>86</v>
      </c>
      <c r="B140" s="124">
        <v>22.11</v>
      </c>
      <c r="C140" s="66" t="s">
        <v>132</v>
      </c>
      <c r="D140" s="66" t="s">
        <v>23</v>
      </c>
      <c r="E140" s="66" t="s">
        <v>64</v>
      </c>
      <c r="G140" s="74">
        <v>0</v>
      </c>
      <c r="H140" s="74">
        <v>200</v>
      </c>
      <c r="I140" s="74">
        <v>0</v>
      </c>
      <c r="J140" s="74">
        <v>1000</v>
      </c>
    </row>
    <row r="141" spans="1:10" x14ac:dyDescent="0.3">
      <c r="A141" s="67" t="s">
        <v>86</v>
      </c>
      <c r="B141" s="124">
        <v>22.12</v>
      </c>
      <c r="C141" s="66" t="s">
        <v>133</v>
      </c>
      <c r="D141" s="66" t="s">
        <v>23</v>
      </c>
      <c r="E141" s="66" t="s">
        <v>64</v>
      </c>
      <c r="G141" s="74">
        <v>0</v>
      </c>
      <c r="H141" s="74">
        <v>200</v>
      </c>
      <c r="I141" s="74">
        <v>0</v>
      </c>
      <c r="J141" s="74">
        <v>1000</v>
      </c>
    </row>
    <row r="142" spans="1:10" x14ac:dyDescent="0.3">
      <c r="A142" s="67" t="s">
        <v>86</v>
      </c>
      <c r="B142" s="124">
        <v>22.15</v>
      </c>
      <c r="C142" s="66" t="s">
        <v>98</v>
      </c>
      <c r="D142" s="66" t="s">
        <v>23</v>
      </c>
      <c r="E142" s="66" t="s">
        <v>64</v>
      </c>
      <c r="G142" s="74">
        <v>0</v>
      </c>
      <c r="H142" s="74">
        <v>200</v>
      </c>
      <c r="I142" s="74">
        <v>0</v>
      </c>
      <c r="J142" s="74">
        <v>1000</v>
      </c>
    </row>
    <row r="143" spans="1:10" x14ac:dyDescent="0.3">
      <c r="A143" s="67" t="s">
        <v>86</v>
      </c>
      <c r="B143" s="124">
        <v>22.16</v>
      </c>
      <c r="C143" s="66" t="s">
        <v>104</v>
      </c>
      <c r="D143" s="66" t="s">
        <v>23</v>
      </c>
      <c r="E143" s="66" t="s">
        <v>64</v>
      </c>
      <c r="G143" s="74">
        <v>0</v>
      </c>
      <c r="H143" s="74">
        <v>200</v>
      </c>
      <c r="I143" s="74">
        <v>1001</v>
      </c>
      <c r="J143" s="74">
        <v>15000</v>
      </c>
    </row>
    <row r="144" spans="1:10" x14ac:dyDescent="0.3">
      <c r="A144" s="67" t="s">
        <v>86</v>
      </c>
      <c r="B144" s="124">
        <v>23</v>
      </c>
      <c r="C144" s="66" t="s">
        <v>195</v>
      </c>
      <c r="D144" s="66" t="s">
        <v>23</v>
      </c>
      <c r="E144" s="66" t="s">
        <v>64</v>
      </c>
      <c r="G144" s="74">
        <v>0</v>
      </c>
      <c r="H144" s="74">
        <v>200</v>
      </c>
      <c r="I144" s="74">
        <v>1001</v>
      </c>
      <c r="J144" s="74">
        <v>15000</v>
      </c>
    </row>
    <row r="145" spans="1:10" x14ac:dyDescent="0.3">
      <c r="A145" s="67" t="s">
        <v>86</v>
      </c>
      <c r="B145" s="124">
        <v>24</v>
      </c>
      <c r="C145" s="66" t="s">
        <v>196</v>
      </c>
      <c r="D145" s="66" t="s">
        <v>23</v>
      </c>
      <c r="E145" s="66" t="s">
        <v>64</v>
      </c>
      <c r="G145" s="74">
        <v>0</v>
      </c>
      <c r="H145" s="74">
        <v>200</v>
      </c>
      <c r="I145" s="74">
        <v>0</v>
      </c>
      <c r="J145" s="74">
        <v>1000</v>
      </c>
    </row>
    <row r="146" spans="1:10" x14ac:dyDescent="0.3">
      <c r="A146" s="67" t="s">
        <v>86</v>
      </c>
      <c r="B146" s="124">
        <v>25</v>
      </c>
      <c r="C146" s="66" t="s">
        <v>198</v>
      </c>
      <c r="D146" s="66" t="s">
        <v>23</v>
      </c>
      <c r="E146" s="66" t="s">
        <v>64</v>
      </c>
      <c r="G146" s="74">
        <v>0</v>
      </c>
      <c r="H146" s="74">
        <v>200</v>
      </c>
      <c r="I146" s="74">
        <v>0</v>
      </c>
      <c r="J146" s="74">
        <v>1000</v>
      </c>
    </row>
    <row r="147" spans="1:10" x14ac:dyDescent="0.3">
      <c r="A147" s="67" t="s">
        <v>86</v>
      </c>
      <c r="B147" s="124">
        <v>26.2</v>
      </c>
      <c r="C147" s="66" t="s">
        <v>134</v>
      </c>
      <c r="D147" s="66" t="s">
        <v>23</v>
      </c>
      <c r="E147" s="66" t="s">
        <v>64</v>
      </c>
      <c r="G147" s="74">
        <v>0</v>
      </c>
      <c r="H147" s="74">
        <v>200</v>
      </c>
      <c r="I147" s="74">
        <v>0</v>
      </c>
      <c r="J147" s="74">
        <v>1000</v>
      </c>
    </row>
    <row r="148" spans="1:10" x14ac:dyDescent="0.3">
      <c r="A148" s="67" t="s">
        <v>86</v>
      </c>
      <c r="B148" s="124">
        <v>26.3</v>
      </c>
      <c r="C148" s="66" t="s">
        <v>135</v>
      </c>
      <c r="D148" s="66" t="s">
        <v>23</v>
      </c>
      <c r="E148" s="66" t="s">
        <v>64</v>
      </c>
      <c r="G148" s="74">
        <v>0</v>
      </c>
      <c r="H148" s="74">
        <v>200</v>
      </c>
      <c r="I148" s="74">
        <v>0</v>
      </c>
      <c r="J148" s="74">
        <v>1000</v>
      </c>
    </row>
    <row r="149" spans="1:10" x14ac:dyDescent="0.3">
      <c r="A149" s="67" t="s">
        <v>86</v>
      </c>
      <c r="B149" s="124">
        <v>26.4</v>
      </c>
      <c r="C149" s="66" t="s">
        <v>101</v>
      </c>
      <c r="D149" s="66" t="s">
        <v>27</v>
      </c>
      <c r="E149" s="66" t="s">
        <v>64</v>
      </c>
      <c r="G149" s="74">
        <v>0</v>
      </c>
      <c r="H149" s="74">
        <v>200</v>
      </c>
      <c r="I149" s="74">
        <v>1001</v>
      </c>
      <c r="J149" s="74">
        <v>15000</v>
      </c>
    </row>
    <row r="150" spans="1:10" x14ac:dyDescent="0.3">
      <c r="A150" s="67" t="s">
        <v>86</v>
      </c>
      <c r="B150" s="124">
        <v>26.5</v>
      </c>
      <c r="C150" s="66" t="s">
        <v>21</v>
      </c>
      <c r="D150" s="66" t="s">
        <v>27</v>
      </c>
      <c r="E150" s="66" t="s">
        <v>64</v>
      </c>
      <c r="G150" s="74">
        <v>0</v>
      </c>
      <c r="H150" s="74">
        <v>200</v>
      </c>
      <c r="I150" s="74">
        <v>15001</v>
      </c>
      <c r="J150" s="74">
        <v>50000</v>
      </c>
    </row>
    <row r="151" spans="1:10" x14ac:dyDescent="0.3">
      <c r="A151" s="67" t="s">
        <v>86</v>
      </c>
      <c r="B151" s="124">
        <v>26.6</v>
      </c>
      <c r="C151" s="66" t="s">
        <v>128</v>
      </c>
      <c r="D151" s="66" t="s">
        <v>23</v>
      </c>
      <c r="E151" s="66" t="s">
        <v>64</v>
      </c>
      <c r="G151" s="74">
        <v>0</v>
      </c>
      <c r="H151" s="74">
        <v>200</v>
      </c>
      <c r="I151" s="74">
        <v>1001</v>
      </c>
      <c r="J151" s="74">
        <v>15000</v>
      </c>
    </row>
    <row r="152" spans="1:10" x14ac:dyDescent="0.3">
      <c r="A152" s="67" t="s">
        <v>86</v>
      </c>
      <c r="B152" s="124">
        <v>26.7</v>
      </c>
      <c r="C152" s="66" t="s">
        <v>129</v>
      </c>
      <c r="D152" s="66" t="s">
        <v>23</v>
      </c>
      <c r="E152" s="66" t="s">
        <v>64</v>
      </c>
      <c r="G152" s="74">
        <v>0</v>
      </c>
      <c r="H152" s="74">
        <v>200</v>
      </c>
      <c r="I152" s="74">
        <v>1001</v>
      </c>
      <c r="J152" s="74">
        <v>15000</v>
      </c>
    </row>
    <row r="153" spans="1:10" x14ac:dyDescent="0.3">
      <c r="A153" s="67" t="s">
        <v>86</v>
      </c>
      <c r="B153" s="124">
        <v>26.9</v>
      </c>
      <c r="C153" s="66" t="s">
        <v>131</v>
      </c>
      <c r="D153" s="66" t="s">
        <v>23</v>
      </c>
      <c r="E153" s="66" t="s">
        <v>64</v>
      </c>
      <c r="G153" s="74">
        <v>0</v>
      </c>
      <c r="H153" s="74">
        <v>200</v>
      </c>
      <c r="I153" s="74">
        <v>1001</v>
      </c>
      <c r="J153" s="74">
        <v>15000</v>
      </c>
    </row>
    <row r="154" spans="1:10" x14ac:dyDescent="0.3">
      <c r="A154" s="67" t="s">
        <v>86</v>
      </c>
      <c r="B154" s="124" t="s">
        <v>636</v>
      </c>
      <c r="C154" s="66" t="s">
        <v>136</v>
      </c>
      <c r="D154" s="66" t="s">
        <v>23</v>
      </c>
      <c r="E154" s="66" t="s">
        <v>64</v>
      </c>
      <c r="G154" s="74">
        <v>0</v>
      </c>
      <c r="H154" s="74">
        <v>200</v>
      </c>
      <c r="I154" s="74">
        <v>0</v>
      </c>
      <c r="J154" s="74">
        <v>1000</v>
      </c>
    </row>
    <row r="155" spans="1:10" x14ac:dyDescent="0.3">
      <c r="A155" s="67" t="s">
        <v>86</v>
      </c>
      <c r="B155" s="124">
        <v>26.11</v>
      </c>
      <c r="C155" s="66" t="s">
        <v>132</v>
      </c>
      <c r="D155" s="66" t="s">
        <v>23</v>
      </c>
      <c r="E155" s="66" t="s">
        <v>64</v>
      </c>
      <c r="G155" s="74">
        <v>0</v>
      </c>
      <c r="H155" s="74">
        <v>200</v>
      </c>
      <c r="I155" s="74">
        <v>0</v>
      </c>
      <c r="J155" s="74">
        <v>1000</v>
      </c>
    </row>
    <row r="156" spans="1:10" x14ac:dyDescent="0.3">
      <c r="A156" s="67" t="s">
        <v>86</v>
      </c>
      <c r="B156" s="124">
        <v>26.12</v>
      </c>
      <c r="C156" s="66" t="s">
        <v>133</v>
      </c>
      <c r="D156" s="66" t="s">
        <v>23</v>
      </c>
      <c r="E156" s="66" t="s">
        <v>64</v>
      </c>
      <c r="G156" s="74">
        <v>0</v>
      </c>
      <c r="H156" s="74">
        <v>200</v>
      </c>
      <c r="I156" s="74">
        <v>0</v>
      </c>
      <c r="J156" s="74">
        <v>1000</v>
      </c>
    </row>
    <row r="157" spans="1:10" x14ac:dyDescent="0.3">
      <c r="A157" s="67" t="s">
        <v>86</v>
      </c>
      <c r="B157" s="124">
        <v>26.15</v>
      </c>
      <c r="C157" s="66" t="s">
        <v>98</v>
      </c>
      <c r="D157" s="66" t="s">
        <v>23</v>
      </c>
      <c r="E157" s="66" t="s">
        <v>64</v>
      </c>
      <c r="G157" s="74">
        <v>0</v>
      </c>
      <c r="H157" s="74">
        <v>200</v>
      </c>
      <c r="I157" s="74">
        <v>0</v>
      </c>
      <c r="J157" s="74">
        <v>1000</v>
      </c>
    </row>
    <row r="158" spans="1:10" x14ac:dyDescent="0.3">
      <c r="A158" s="67" t="s">
        <v>86</v>
      </c>
      <c r="B158" s="124">
        <v>27.4</v>
      </c>
      <c r="C158" s="66" t="s">
        <v>201</v>
      </c>
      <c r="D158" s="66" t="s">
        <v>23</v>
      </c>
      <c r="E158" s="66" t="s">
        <v>64</v>
      </c>
      <c r="G158" s="74">
        <v>0</v>
      </c>
      <c r="H158" s="74">
        <v>200</v>
      </c>
      <c r="I158" s="74">
        <v>5000001</v>
      </c>
      <c r="J158" s="74">
        <v>25000000</v>
      </c>
    </row>
    <row r="159" spans="1:10" x14ac:dyDescent="0.3">
      <c r="A159" s="67" t="s">
        <v>86</v>
      </c>
      <c r="B159" s="124">
        <v>27.6</v>
      </c>
      <c r="C159" s="66" t="s">
        <v>134</v>
      </c>
      <c r="D159" s="66" t="s">
        <v>23</v>
      </c>
      <c r="E159" s="66" t="s">
        <v>64</v>
      </c>
      <c r="G159" s="74">
        <v>0</v>
      </c>
      <c r="H159" s="74">
        <v>200</v>
      </c>
      <c r="I159" s="74">
        <v>1001</v>
      </c>
      <c r="J159" s="74">
        <v>15000</v>
      </c>
    </row>
    <row r="160" spans="1:10" x14ac:dyDescent="0.3">
      <c r="A160" s="67" t="s">
        <v>86</v>
      </c>
      <c r="B160" s="124">
        <v>27.9</v>
      </c>
      <c r="C160" s="66" t="s">
        <v>96</v>
      </c>
      <c r="D160" s="66" t="s">
        <v>27</v>
      </c>
      <c r="E160" s="66" t="s">
        <v>64</v>
      </c>
      <c r="G160" s="74">
        <v>100001</v>
      </c>
      <c r="H160" s="74">
        <v>1000000</v>
      </c>
      <c r="I160" s="74">
        <v>0</v>
      </c>
      <c r="J160" s="74">
        <v>1000</v>
      </c>
    </row>
    <row r="161" spans="1:10" x14ac:dyDescent="0.3">
      <c r="A161" s="67" t="s">
        <v>86</v>
      </c>
      <c r="B161" s="124" t="s">
        <v>638</v>
      </c>
      <c r="C161" s="66" t="s">
        <v>21</v>
      </c>
      <c r="D161" s="66" t="s">
        <v>27</v>
      </c>
      <c r="E161" s="66" t="s">
        <v>64</v>
      </c>
      <c r="G161" s="74">
        <v>50001</v>
      </c>
      <c r="H161" s="74">
        <v>100000</v>
      </c>
      <c r="I161" s="74">
        <v>25000001</v>
      </c>
      <c r="J161" s="74">
        <v>50000000</v>
      </c>
    </row>
    <row r="162" spans="1:10" x14ac:dyDescent="0.3">
      <c r="A162" s="67" t="s">
        <v>86</v>
      </c>
      <c r="B162" s="124">
        <v>27.11</v>
      </c>
      <c r="C162" s="66" t="s">
        <v>128</v>
      </c>
      <c r="D162" s="66" t="s">
        <v>23</v>
      </c>
      <c r="E162" s="66" t="s">
        <v>64</v>
      </c>
      <c r="G162" s="74">
        <v>0</v>
      </c>
      <c r="H162" s="74">
        <v>200</v>
      </c>
      <c r="I162" s="74">
        <v>15001</v>
      </c>
      <c r="J162" s="74">
        <v>50000</v>
      </c>
    </row>
    <row r="163" spans="1:10" x14ac:dyDescent="0.3">
      <c r="A163" s="67" t="s">
        <v>86</v>
      </c>
      <c r="B163" s="124">
        <v>27.13</v>
      </c>
      <c r="C163" s="66" t="s">
        <v>129</v>
      </c>
      <c r="D163" s="66" t="s">
        <v>23</v>
      </c>
      <c r="E163" s="66" t="s">
        <v>64</v>
      </c>
      <c r="G163" s="74">
        <v>0</v>
      </c>
      <c r="H163" s="74">
        <v>200</v>
      </c>
      <c r="I163" s="74">
        <v>100001</v>
      </c>
      <c r="J163" s="74">
        <v>250000</v>
      </c>
    </row>
    <row r="164" spans="1:10" x14ac:dyDescent="0.3">
      <c r="A164" s="67" t="s">
        <v>86</v>
      </c>
      <c r="B164" s="124">
        <v>27.14</v>
      </c>
      <c r="C164" s="66" t="s">
        <v>207</v>
      </c>
      <c r="D164" s="66" t="s">
        <v>23</v>
      </c>
      <c r="E164" s="66" t="s">
        <v>64</v>
      </c>
      <c r="G164" s="74">
        <v>0</v>
      </c>
      <c r="H164" s="74">
        <v>200</v>
      </c>
      <c r="I164" s="74">
        <v>15001</v>
      </c>
      <c r="J164" s="74">
        <v>50000</v>
      </c>
    </row>
    <row r="165" spans="1:10" x14ac:dyDescent="0.3">
      <c r="A165" s="67" t="s">
        <v>86</v>
      </c>
      <c r="B165" s="124">
        <v>27.15</v>
      </c>
      <c r="C165" s="66" t="s">
        <v>136</v>
      </c>
      <c r="D165" s="66" t="s">
        <v>23</v>
      </c>
      <c r="E165" s="66" t="s">
        <v>64</v>
      </c>
      <c r="G165" s="74">
        <v>0</v>
      </c>
      <c r="H165" s="74">
        <v>200</v>
      </c>
      <c r="I165" s="74">
        <v>15001</v>
      </c>
      <c r="J165" s="74">
        <v>50000</v>
      </c>
    </row>
    <row r="166" spans="1:10" x14ac:dyDescent="0.3">
      <c r="A166" s="67" t="s">
        <v>86</v>
      </c>
      <c r="B166" s="124">
        <v>27.16</v>
      </c>
      <c r="C166" s="66" t="s">
        <v>132</v>
      </c>
      <c r="D166" s="66" t="s">
        <v>23</v>
      </c>
      <c r="E166" s="66" t="s">
        <v>64</v>
      </c>
      <c r="G166" s="74">
        <v>0</v>
      </c>
      <c r="H166" s="74">
        <v>200</v>
      </c>
      <c r="I166" s="74">
        <v>1001</v>
      </c>
      <c r="J166" s="74">
        <v>15000</v>
      </c>
    </row>
    <row r="167" spans="1:10" x14ac:dyDescent="0.3">
      <c r="A167" s="67" t="s">
        <v>86</v>
      </c>
      <c r="B167" s="124">
        <v>27.17</v>
      </c>
      <c r="C167" s="66" t="s">
        <v>133</v>
      </c>
      <c r="D167" s="66" t="s">
        <v>23</v>
      </c>
      <c r="E167" s="66" t="s">
        <v>64</v>
      </c>
      <c r="G167" s="74">
        <v>0</v>
      </c>
      <c r="H167" s="74">
        <v>200</v>
      </c>
      <c r="I167" s="74">
        <v>15001</v>
      </c>
      <c r="J167" s="74">
        <v>50000</v>
      </c>
    </row>
    <row r="168" spans="1:10" x14ac:dyDescent="0.3">
      <c r="A168" s="67" t="s">
        <v>86</v>
      </c>
      <c r="B168" s="124">
        <v>27.22</v>
      </c>
      <c r="C168" s="66" t="s">
        <v>206</v>
      </c>
      <c r="D168" s="66" t="s">
        <v>23</v>
      </c>
      <c r="E168" s="66" t="s">
        <v>64</v>
      </c>
      <c r="G168" s="74">
        <v>15001</v>
      </c>
      <c r="H168" s="74">
        <v>50000</v>
      </c>
      <c r="I168" s="74">
        <v>500001</v>
      </c>
      <c r="J168" s="74">
        <v>1000000</v>
      </c>
    </row>
    <row r="169" spans="1:10" x14ac:dyDescent="0.3">
      <c r="A169" s="67" t="s">
        <v>86</v>
      </c>
      <c r="B169" s="124">
        <v>27.23</v>
      </c>
      <c r="C169" s="66" t="s">
        <v>208</v>
      </c>
      <c r="D169" s="66" t="s">
        <v>23</v>
      </c>
      <c r="E169" s="66" t="s">
        <v>64</v>
      </c>
      <c r="G169" s="74">
        <v>0</v>
      </c>
      <c r="H169" s="74">
        <v>200</v>
      </c>
      <c r="I169" s="74">
        <v>5000001</v>
      </c>
      <c r="J169" s="74">
        <v>25000000</v>
      </c>
    </row>
    <row r="170" spans="1:10" x14ac:dyDescent="0.3">
      <c r="A170" s="67" t="s">
        <v>86</v>
      </c>
      <c r="B170" s="124" t="s">
        <v>204</v>
      </c>
      <c r="C170" s="66" t="s">
        <v>21</v>
      </c>
      <c r="D170" s="66" t="s">
        <v>27</v>
      </c>
      <c r="E170" s="66" t="s">
        <v>64</v>
      </c>
      <c r="G170" s="74">
        <v>2501</v>
      </c>
      <c r="H170" s="74">
        <v>5000</v>
      </c>
      <c r="I170" s="74">
        <v>1000001</v>
      </c>
      <c r="J170" s="74">
        <v>5000000</v>
      </c>
    </row>
    <row r="171" spans="1:10" x14ac:dyDescent="0.3">
      <c r="A171" s="67" t="s">
        <v>86</v>
      </c>
      <c r="B171" s="124" t="s">
        <v>205</v>
      </c>
      <c r="C171" s="66" t="s">
        <v>104</v>
      </c>
      <c r="D171" s="66" t="s">
        <v>23</v>
      </c>
      <c r="E171" s="66" t="s">
        <v>64</v>
      </c>
      <c r="G171" s="74">
        <v>0</v>
      </c>
      <c r="H171" s="74">
        <v>200</v>
      </c>
      <c r="I171" s="74">
        <v>0</v>
      </c>
      <c r="J171" s="74">
        <v>1000</v>
      </c>
    </row>
    <row r="172" spans="1:10" x14ac:dyDescent="0.3">
      <c r="A172" s="67" t="s">
        <v>86</v>
      </c>
      <c r="B172" s="124" t="s">
        <v>212</v>
      </c>
      <c r="C172" s="66" t="s">
        <v>60</v>
      </c>
      <c r="D172" s="66" t="s">
        <v>23</v>
      </c>
      <c r="E172" s="66" t="s">
        <v>64</v>
      </c>
      <c r="G172" s="74">
        <v>0</v>
      </c>
      <c r="H172" s="74">
        <v>200</v>
      </c>
      <c r="I172" s="74">
        <v>50001</v>
      </c>
      <c r="J172" s="74">
        <v>100000</v>
      </c>
    </row>
    <row r="173" spans="1:10" x14ac:dyDescent="0.3">
      <c r="A173" s="67" t="s">
        <v>86</v>
      </c>
      <c r="B173" s="124" t="s">
        <v>213</v>
      </c>
      <c r="C173" s="66" t="s">
        <v>117</v>
      </c>
      <c r="D173" s="66" t="s">
        <v>23</v>
      </c>
      <c r="E173" s="66" t="s">
        <v>64</v>
      </c>
      <c r="G173" s="74">
        <v>0</v>
      </c>
      <c r="H173" s="74">
        <v>200</v>
      </c>
      <c r="I173" s="74">
        <v>15001</v>
      </c>
      <c r="J173" s="74">
        <v>50000</v>
      </c>
    </row>
    <row r="174" spans="1:10" x14ac:dyDescent="0.3">
      <c r="A174" s="67" t="s">
        <v>86</v>
      </c>
      <c r="B174" s="124" t="s">
        <v>215</v>
      </c>
      <c r="C174" s="66" t="s">
        <v>60</v>
      </c>
      <c r="D174" s="66" t="s">
        <v>23</v>
      </c>
      <c r="E174" s="66" t="s">
        <v>64</v>
      </c>
      <c r="G174" s="74">
        <v>0</v>
      </c>
      <c r="H174" s="74">
        <v>200</v>
      </c>
      <c r="I174" s="74">
        <v>1001</v>
      </c>
      <c r="J174" s="74">
        <v>15000</v>
      </c>
    </row>
    <row r="175" spans="1:10" x14ac:dyDescent="0.3">
      <c r="A175" s="67" t="s">
        <v>86</v>
      </c>
      <c r="B175" s="124" t="s">
        <v>226</v>
      </c>
      <c r="C175" s="66" t="s">
        <v>60</v>
      </c>
      <c r="D175" s="66" t="s">
        <v>23</v>
      </c>
      <c r="E175" s="66" t="s">
        <v>64</v>
      </c>
      <c r="G175" s="74">
        <v>0</v>
      </c>
      <c r="H175" s="74">
        <v>200</v>
      </c>
      <c r="I175" s="74">
        <v>1001</v>
      </c>
      <c r="J175" s="74">
        <v>15000</v>
      </c>
    </row>
    <row r="176" spans="1:10" x14ac:dyDescent="0.3">
      <c r="A176" s="67" t="s">
        <v>86</v>
      </c>
      <c r="B176" s="124" t="s">
        <v>218</v>
      </c>
      <c r="C176" s="66" t="s">
        <v>111</v>
      </c>
      <c r="D176" s="66" t="s">
        <v>23</v>
      </c>
      <c r="E176" s="66" t="s">
        <v>64</v>
      </c>
      <c r="G176" s="74">
        <v>0</v>
      </c>
      <c r="H176" s="74">
        <v>200</v>
      </c>
      <c r="I176" s="74">
        <v>15001</v>
      </c>
      <c r="J176" s="74">
        <v>50000</v>
      </c>
    </row>
    <row r="177" spans="1:10" x14ac:dyDescent="0.3">
      <c r="A177" s="67" t="s">
        <v>86</v>
      </c>
      <c r="B177" s="124" t="s">
        <v>219</v>
      </c>
      <c r="C177" s="66" t="s">
        <v>118</v>
      </c>
      <c r="D177" s="66" t="s">
        <v>23</v>
      </c>
      <c r="E177" s="66" t="s">
        <v>64</v>
      </c>
      <c r="G177" s="74">
        <v>0</v>
      </c>
      <c r="H177" s="74">
        <v>200</v>
      </c>
      <c r="I177" s="74">
        <v>1001</v>
      </c>
      <c r="J177" s="74">
        <v>15000</v>
      </c>
    </row>
    <row r="178" spans="1:10" x14ac:dyDescent="0.3">
      <c r="A178" s="67" t="s">
        <v>86</v>
      </c>
      <c r="B178" s="124" t="s">
        <v>220</v>
      </c>
      <c r="C178" s="66" t="s">
        <v>112</v>
      </c>
      <c r="D178" s="66" t="s">
        <v>22</v>
      </c>
      <c r="E178" s="66" t="s">
        <v>64</v>
      </c>
      <c r="G178" s="74">
        <v>0</v>
      </c>
      <c r="H178" s="74">
        <v>200</v>
      </c>
      <c r="I178" s="74">
        <v>1000001</v>
      </c>
      <c r="J178" s="74">
        <v>5000000</v>
      </c>
    </row>
    <row r="179" spans="1:10" x14ac:dyDescent="0.3">
      <c r="A179" s="67" t="s">
        <v>86</v>
      </c>
      <c r="B179" s="124" t="s">
        <v>266</v>
      </c>
      <c r="C179" s="66" t="s">
        <v>275</v>
      </c>
      <c r="D179" s="66" t="s">
        <v>22</v>
      </c>
      <c r="E179" s="66" t="s">
        <v>64</v>
      </c>
      <c r="G179" s="74">
        <v>0</v>
      </c>
      <c r="H179" s="74">
        <v>200</v>
      </c>
      <c r="I179" s="74">
        <v>100001</v>
      </c>
      <c r="J179" s="74">
        <v>250000</v>
      </c>
    </row>
    <row r="180" spans="1:10" x14ac:dyDescent="0.3">
      <c r="A180" s="67" t="s">
        <v>86</v>
      </c>
      <c r="B180" s="124" t="s">
        <v>267</v>
      </c>
      <c r="C180" s="66" t="s">
        <v>276</v>
      </c>
      <c r="D180" s="66" t="s">
        <v>22</v>
      </c>
      <c r="E180" s="66" t="s">
        <v>64</v>
      </c>
      <c r="G180" s="74">
        <v>0</v>
      </c>
      <c r="H180" s="74">
        <v>200</v>
      </c>
      <c r="I180" s="74">
        <v>500001</v>
      </c>
      <c r="J180" s="74">
        <v>1000000</v>
      </c>
    </row>
    <row r="181" spans="1:10" x14ac:dyDescent="0.3">
      <c r="A181" s="67" t="s">
        <v>86</v>
      </c>
      <c r="B181" s="124" t="s">
        <v>285</v>
      </c>
      <c r="C181" s="66" t="s">
        <v>298</v>
      </c>
      <c r="D181" s="66" t="s">
        <v>23</v>
      </c>
      <c r="E181" s="66" t="s">
        <v>64</v>
      </c>
      <c r="G181" s="74">
        <v>0</v>
      </c>
      <c r="H181" s="74">
        <v>200</v>
      </c>
      <c r="I181" s="74">
        <v>5000001</v>
      </c>
      <c r="J181" s="74">
        <v>25000000</v>
      </c>
    </row>
    <row r="182" spans="1:10" x14ac:dyDescent="0.3">
      <c r="A182" s="67" t="s">
        <v>86</v>
      </c>
      <c r="B182" s="124" t="s">
        <v>286</v>
      </c>
      <c r="C182" s="66" t="s">
        <v>299</v>
      </c>
      <c r="D182" s="66" t="s">
        <v>23</v>
      </c>
      <c r="E182" s="66" t="s">
        <v>64</v>
      </c>
      <c r="G182" s="74">
        <v>0</v>
      </c>
      <c r="H182" s="74">
        <v>200</v>
      </c>
      <c r="I182" s="74">
        <v>100001</v>
      </c>
      <c r="J182" s="74">
        <v>250000</v>
      </c>
    </row>
    <row r="183" spans="1:10" x14ac:dyDescent="0.3">
      <c r="A183" s="67" t="s">
        <v>86</v>
      </c>
      <c r="B183" s="124" t="s">
        <v>291</v>
      </c>
      <c r="C183" s="66" t="s">
        <v>309</v>
      </c>
      <c r="D183" s="66" t="s">
        <v>23</v>
      </c>
      <c r="E183" s="66" t="s">
        <v>64</v>
      </c>
      <c r="G183" s="74">
        <v>0</v>
      </c>
      <c r="H183" s="74">
        <v>200</v>
      </c>
      <c r="I183" s="74">
        <v>1001</v>
      </c>
      <c r="J183" s="74">
        <v>15000</v>
      </c>
    </row>
    <row r="184" spans="1:10" x14ac:dyDescent="0.3">
      <c r="A184" s="67" t="s">
        <v>86</v>
      </c>
      <c r="B184" s="124" t="s">
        <v>293</v>
      </c>
      <c r="C184" s="66" t="s">
        <v>305</v>
      </c>
      <c r="D184" s="66" t="s">
        <v>23</v>
      </c>
      <c r="E184" s="66" t="s">
        <v>64</v>
      </c>
      <c r="G184" s="74">
        <v>0</v>
      </c>
      <c r="H184" s="74">
        <v>200</v>
      </c>
      <c r="I184" s="74">
        <v>1000001</v>
      </c>
      <c r="J184" s="74">
        <v>5000000</v>
      </c>
    </row>
    <row r="185" spans="1:10" x14ac:dyDescent="0.3">
      <c r="A185" s="67" t="s">
        <v>86</v>
      </c>
      <c r="B185" s="124" t="s">
        <v>294</v>
      </c>
      <c r="C185" s="66" t="s">
        <v>306</v>
      </c>
      <c r="D185" s="66" t="s">
        <v>23</v>
      </c>
      <c r="E185" s="66" t="s">
        <v>64</v>
      </c>
      <c r="G185" s="74">
        <v>0</v>
      </c>
      <c r="H185" s="74">
        <v>200</v>
      </c>
      <c r="I185" s="74">
        <v>1000001</v>
      </c>
      <c r="J185" s="74">
        <v>5000000</v>
      </c>
    </row>
    <row r="186" spans="1:10" x14ac:dyDescent="0.3">
      <c r="A186" s="67" t="s">
        <v>86</v>
      </c>
      <c r="B186" s="124">
        <v>28.1</v>
      </c>
      <c r="C186" s="66" t="s">
        <v>308</v>
      </c>
      <c r="D186" s="66" t="s">
        <v>23</v>
      </c>
      <c r="E186" s="66" t="s">
        <v>64</v>
      </c>
      <c r="G186" s="74">
        <v>0</v>
      </c>
      <c r="H186" s="74">
        <v>200</v>
      </c>
      <c r="I186" s="74">
        <v>1000000</v>
      </c>
      <c r="J186" s="69">
        <v>1000000</v>
      </c>
    </row>
    <row r="187" spans="1:10" x14ac:dyDescent="0.3">
      <c r="A187" s="67" t="s">
        <v>86</v>
      </c>
      <c r="B187" s="124">
        <v>28.2</v>
      </c>
      <c r="C187" s="66" t="s">
        <v>134</v>
      </c>
      <c r="D187" s="66" t="s">
        <v>23</v>
      </c>
      <c r="E187" s="66" t="s">
        <v>64</v>
      </c>
      <c r="G187" s="74">
        <v>0</v>
      </c>
      <c r="H187" s="74">
        <v>200</v>
      </c>
      <c r="I187" s="74">
        <v>1001</v>
      </c>
      <c r="J187" s="74">
        <v>15000</v>
      </c>
    </row>
    <row r="188" spans="1:10" x14ac:dyDescent="0.3">
      <c r="A188" s="67" t="s">
        <v>86</v>
      </c>
      <c r="B188" s="124">
        <v>28.5</v>
      </c>
      <c r="C188" s="66" t="s">
        <v>21</v>
      </c>
      <c r="D188" s="66" t="s">
        <v>27</v>
      </c>
      <c r="E188" s="66" t="s">
        <v>64</v>
      </c>
      <c r="G188" s="74">
        <v>201</v>
      </c>
      <c r="H188" s="74">
        <v>1000</v>
      </c>
      <c r="I188" s="74">
        <v>250001</v>
      </c>
      <c r="J188" s="74">
        <v>500000</v>
      </c>
    </row>
    <row r="189" spans="1:10" x14ac:dyDescent="0.3">
      <c r="A189" s="67" t="s">
        <v>86</v>
      </c>
      <c r="B189" s="124">
        <v>28.6</v>
      </c>
      <c r="C189" s="66" t="s">
        <v>128</v>
      </c>
      <c r="D189" s="66" t="s">
        <v>23</v>
      </c>
      <c r="E189" s="66" t="s">
        <v>64</v>
      </c>
      <c r="G189" s="74">
        <v>0</v>
      </c>
      <c r="H189" s="74">
        <v>200</v>
      </c>
      <c r="I189" s="74">
        <v>15001</v>
      </c>
      <c r="J189" s="74">
        <v>50000</v>
      </c>
    </row>
    <row r="190" spans="1:10" x14ac:dyDescent="0.3">
      <c r="A190" s="67" t="s">
        <v>86</v>
      </c>
      <c r="B190" s="124">
        <v>28.7</v>
      </c>
      <c r="C190" s="66" t="s">
        <v>129</v>
      </c>
      <c r="D190" s="66" t="s">
        <v>23</v>
      </c>
      <c r="E190" s="66" t="s">
        <v>64</v>
      </c>
      <c r="G190" s="74">
        <v>0</v>
      </c>
      <c r="H190" s="74">
        <v>200</v>
      </c>
      <c r="I190" s="74">
        <v>15001</v>
      </c>
      <c r="J190" s="74">
        <v>50000</v>
      </c>
    </row>
    <row r="191" spans="1:10" x14ac:dyDescent="0.3">
      <c r="A191" s="67" t="s">
        <v>86</v>
      </c>
      <c r="B191" s="124">
        <v>28.9</v>
      </c>
      <c r="C191" s="66" t="s">
        <v>131</v>
      </c>
      <c r="D191" s="66" t="s">
        <v>23</v>
      </c>
      <c r="E191" s="66" t="s">
        <v>64</v>
      </c>
      <c r="G191" s="74">
        <v>0</v>
      </c>
      <c r="H191" s="74">
        <v>200</v>
      </c>
      <c r="I191" s="74">
        <v>100001</v>
      </c>
      <c r="J191" s="74">
        <v>250000</v>
      </c>
    </row>
    <row r="192" spans="1:10" x14ac:dyDescent="0.3">
      <c r="A192" s="67" t="s">
        <v>86</v>
      </c>
      <c r="B192" s="124">
        <v>28.1</v>
      </c>
      <c r="C192" s="66" t="s">
        <v>136</v>
      </c>
      <c r="D192" s="66" t="s">
        <v>23</v>
      </c>
      <c r="E192" s="66" t="s">
        <v>64</v>
      </c>
      <c r="G192" s="74">
        <v>0</v>
      </c>
      <c r="H192" s="74">
        <v>200</v>
      </c>
      <c r="I192" s="74">
        <v>1001</v>
      </c>
      <c r="J192" s="74">
        <v>15000</v>
      </c>
    </row>
    <row r="193" spans="1:10" x14ac:dyDescent="0.3">
      <c r="A193" s="67" t="s">
        <v>86</v>
      </c>
      <c r="B193" s="124">
        <v>28.11</v>
      </c>
      <c r="C193" s="66" t="s">
        <v>132</v>
      </c>
      <c r="D193" s="66" t="s">
        <v>23</v>
      </c>
      <c r="E193" s="66" t="s">
        <v>64</v>
      </c>
      <c r="G193" s="74">
        <v>0</v>
      </c>
      <c r="H193" s="74">
        <v>200</v>
      </c>
      <c r="I193" s="74">
        <v>1001</v>
      </c>
      <c r="J193" s="74">
        <v>15000</v>
      </c>
    </row>
    <row r="194" spans="1:10" x14ac:dyDescent="0.3">
      <c r="A194" s="67" t="s">
        <v>86</v>
      </c>
      <c r="B194" s="124">
        <v>28.12</v>
      </c>
      <c r="C194" s="66" t="s">
        <v>133</v>
      </c>
      <c r="D194" s="66" t="s">
        <v>23</v>
      </c>
      <c r="E194" s="66" t="s">
        <v>64</v>
      </c>
      <c r="G194" s="74">
        <v>0</v>
      </c>
      <c r="H194" s="74">
        <v>200</v>
      </c>
      <c r="I194" s="74">
        <v>1001</v>
      </c>
      <c r="J194" s="74">
        <v>15000</v>
      </c>
    </row>
    <row r="195" spans="1:10" x14ac:dyDescent="0.3">
      <c r="A195" s="67" t="s">
        <v>86</v>
      </c>
      <c r="B195" s="124" t="s">
        <v>314</v>
      </c>
      <c r="C195" s="66" t="s">
        <v>60</v>
      </c>
      <c r="D195" s="66" t="s">
        <v>23</v>
      </c>
      <c r="E195" s="66" t="s">
        <v>64</v>
      </c>
      <c r="G195" s="74">
        <v>0</v>
      </c>
      <c r="H195" s="74">
        <v>200</v>
      </c>
      <c r="I195" s="74">
        <v>1001</v>
      </c>
      <c r="J195" s="74">
        <v>15000</v>
      </c>
    </row>
    <row r="196" spans="1:10" x14ac:dyDescent="0.3">
      <c r="A196" s="67" t="s">
        <v>86</v>
      </c>
      <c r="B196" s="124">
        <v>30.1</v>
      </c>
      <c r="C196" s="66" t="s">
        <v>124</v>
      </c>
      <c r="D196" s="66" t="s">
        <v>27</v>
      </c>
      <c r="E196" s="66" t="s">
        <v>64</v>
      </c>
      <c r="G196" s="74">
        <v>100001</v>
      </c>
      <c r="H196" s="74">
        <v>1000000</v>
      </c>
      <c r="I196" s="74">
        <v>1000000</v>
      </c>
      <c r="J196" s="69">
        <v>1000000</v>
      </c>
    </row>
    <row r="197" spans="1:10" x14ac:dyDescent="0.3">
      <c r="A197" s="67" t="s">
        <v>86</v>
      </c>
      <c r="B197" s="124">
        <v>31.1</v>
      </c>
      <c r="C197" s="66" t="s">
        <v>323</v>
      </c>
      <c r="D197" s="66" t="s">
        <v>27</v>
      </c>
      <c r="E197" s="66" t="s">
        <v>64</v>
      </c>
      <c r="G197" s="74">
        <v>201</v>
      </c>
      <c r="H197" s="74">
        <v>1000</v>
      </c>
      <c r="I197" s="74">
        <v>250001</v>
      </c>
      <c r="J197" s="74">
        <v>500000</v>
      </c>
    </row>
    <row r="198" spans="1:10" x14ac:dyDescent="0.3">
      <c r="A198" s="67" t="s">
        <v>86</v>
      </c>
      <c r="B198" s="124">
        <v>31.2</v>
      </c>
      <c r="C198" s="66" t="s">
        <v>104</v>
      </c>
      <c r="D198" s="66" t="s">
        <v>23</v>
      </c>
      <c r="E198" s="66" t="s">
        <v>64</v>
      </c>
      <c r="G198" s="74">
        <v>0</v>
      </c>
      <c r="H198" s="74">
        <v>200</v>
      </c>
      <c r="I198" s="74">
        <v>0</v>
      </c>
      <c r="J198" s="74">
        <v>1000</v>
      </c>
    </row>
    <row r="199" spans="1:10" x14ac:dyDescent="0.3">
      <c r="A199" s="67" t="s">
        <v>86</v>
      </c>
      <c r="B199" s="124" t="s">
        <v>315</v>
      </c>
      <c r="C199" s="66" t="s">
        <v>60</v>
      </c>
      <c r="D199" s="66" t="s">
        <v>23</v>
      </c>
      <c r="E199" s="66" t="s">
        <v>64</v>
      </c>
      <c r="G199" s="74">
        <v>0</v>
      </c>
      <c r="H199" s="74">
        <v>200</v>
      </c>
      <c r="I199" s="74">
        <v>50001</v>
      </c>
      <c r="J199" s="74">
        <v>100000</v>
      </c>
    </row>
    <row r="200" spans="1:10" x14ac:dyDescent="0.3">
      <c r="A200" s="67" t="s">
        <v>86</v>
      </c>
      <c r="B200" s="124" t="s">
        <v>316</v>
      </c>
      <c r="C200" s="66" t="s">
        <v>60</v>
      </c>
      <c r="D200" s="66" t="s">
        <v>23</v>
      </c>
      <c r="E200" s="66" t="s">
        <v>64</v>
      </c>
      <c r="G200" s="74">
        <v>0</v>
      </c>
      <c r="H200" s="74">
        <v>200</v>
      </c>
      <c r="I200" s="74">
        <v>1000001</v>
      </c>
      <c r="J200" s="74">
        <v>5000000</v>
      </c>
    </row>
    <row r="201" spans="1:10" x14ac:dyDescent="0.3">
      <c r="A201" s="67" t="s">
        <v>86</v>
      </c>
      <c r="B201" s="124">
        <v>33.1</v>
      </c>
      <c r="C201" s="66" t="s">
        <v>21</v>
      </c>
      <c r="D201" s="66" t="s">
        <v>27</v>
      </c>
      <c r="E201" s="66" t="s">
        <v>64</v>
      </c>
      <c r="G201" s="74">
        <v>1001</v>
      </c>
      <c r="H201" s="74">
        <v>2500</v>
      </c>
      <c r="I201" s="74">
        <v>0</v>
      </c>
      <c r="J201" s="74">
        <v>1000</v>
      </c>
    </row>
    <row r="202" spans="1:10" x14ac:dyDescent="0.3">
      <c r="A202" s="67" t="s">
        <v>86</v>
      </c>
      <c r="B202" s="124">
        <v>34.1</v>
      </c>
      <c r="C202" s="66" t="s">
        <v>101</v>
      </c>
      <c r="D202" s="66" t="s">
        <v>27</v>
      </c>
      <c r="E202" s="66" t="s">
        <v>64</v>
      </c>
      <c r="G202" s="74">
        <v>0</v>
      </c>
      <c r="H202" s="74">
        <v>200</v>
      </c>
      <c r="I202" s="74">
        <v>500001</v>
      </c>
      <c r="J202" s="74">
        <v>1000000</v>
      </c>
    </row>
    <row r="203" spans="1:10" x14ac:dyDescent="0.3">
      <c r="A203" s="67" t="s">
        <v>86</v>
      </c>
      <c r="B203" s="124">
        <v>34.200000000000003</v>
      </c>
      <c r="C203" s="66" t="s">
        <v>373</v>
      </c>
      <c r="D203" s="66" t="s">
        <v>22</v>
      </c>
      <c r="E203" s="66" t="s">
        <v>64</v>
      </c>
      <c r="G203" s="74">
        <v>0</v>
      </c>
      <c r="H203" s="74">
        <v>200</v>
      </c>
      <c r="I203" s="74">
        <v>1001</v>
      </c>
      <c r="J203" s="74">
        <v>15000</v>
      </c>
    </row>
    <row r="204" spans="1:10" x14ac:dyDescent="0.3">
      <c r="A204" s="67" t="s">
        <v>86</v>
      </c>
      <c r="B204" s="124">
        <v>34.5</v>
      </c>
      <c r="C204" s="66" t="s">
        <v>383</v>
      </c>
      <c r="D204" s="66" t="s">
        <v>22</v>
      </c>
      <c r="E204" s="66" t="s">
        <v>64</v>
      </c>
      <c r="G204" s="74">
        <v>0</v>
      </c>
      <c r="H204" s="74">
        <v>200</v>
      </c>
      <c r="I204" s="74">
        <v>1001</v>
      </c>
      <c r="J204" s="74">
        <v>15000</v>
      </c>
    </row>
    <row r="205" spans="1:10" x14ac:dyDescent="0.3">
      <c r="A205" s="67" t="s">
        <v>86</v>
      </c>
      <c r="B205" s="124">
        <v>35.1</v>
      </c>
      <c r="C205" s="66" t="s">
        <v>96</v>
      </c>
      <c r="D205" s="66" t="s">
        <v>27</v>
      </c>
      <c r="E205" s="66" t="s">
        <v>64</v>
      </c>
      <c r="G205" s="74">
        <v>15001</v>
      </c>
      <c r="H205" s="74">
        <v>50000</v>
      </c>
      <c r="I205" s="74">
        <v>0</v>
      </c>
      <c r="J205" s="74">
        <v>1000</v>
      </c>
    </row>
    <row r="206" spans="1:10" x14ac:dyDescent="0.3">
      <c r="A206" s="67" t="s">
        <v>86</v>
      </c>
      <c r="B206" s="124">
        <v>35.5</v>
      </c>
      <c r="C206" s="66" t="s">
        <v>201</v>
      </c>
      <c r="D206" s="66" t="s">
        <v>23</v>
      </c>
      <c r="E206" s="66" t="s">
        <v>64</v>
      </c>
      <c r="G206" s="74">
        <v>0</v>
      </c>
      <c r="H206" s="74">
        <v>200</v>
      </c>
      <c r="I206" s="74">
        <v>1000000</v>
      </c>
      <c r="J206" s="69">
        <v>1000000</v>
      </c>
    </row>
    <row r="207" spans="1:10" x14ac:dyDescent="0.3">
      <c r="A207" s="67" t="s">
        <v>86</v>
      </c>
      <c r="B207" s="124" t="s">
        <v>384</v>
      </c>
      <c r="C207" s="66" t="s">
        <v>323</v>
      </c>
      <c r="D207" s="66" t="s">
        <v>27</v>
      </c>
      <c r="E207" s="66" t="s">
        <v>64</v>
      </c>
      <c r="G207" s="74">
        <v>201</v>
      </c>
      <c r="H207" s="74">
        <v>1000</v>
      </c>
      <c r="I207" s="74">
        <v>250001</v>
      </c>
      <c r="J207" s="74">
        <v>500000</v>
      </c>
    </row>
    <row r="208" spans="1:10" x14ac:dyDescent="0.3">
      <c r="A208" s="67" t="s">
        <v>86</v>
      </c>
      <c r="B208" s="124" t="s">
        <v>385</v>
      </c>
      <c r="C208" s="66" t="s">
        <v>104</v>
      </c>
      <c r="D208" s="66" t="s">
        <v>23</v>
      </c>
      <c r="E208" s="66" t="s">
        <v>64</v>
      </c>
      <c r="G208" s="74">
        <v>0</v>
      </c>
      <c r="H208" s="74">
        <v>200</v>
      </c>
      <c r="I208" s="74">
        <v>0</v>
      </c>
      <c r="J208" s="74">
        <v>1000</v>
      </c>
    </row>
    <row r="209" spans="1:10" x14ac:dyDescent="0.3">
      <c r="A209" s="67" t="s">
        <v>86</v>
      </c>
      <c r="B209" s="124" t="s">
        <v>387</v>
      </c>
      <c r="C209" s="66" t="s">
        <v>21</v>
      </c>
      <c r="D209" s="66" t="s">
        <v>27</v>
      </c>
      <c r="E209" s="66" t="s">
        <v>64</v>
      </c>
      <c r="G209" s="74">
        <v>2501</v>
      </c>
      <c r="H209" s="74">
        <v>5000</v>
      </c>
      <c r="I209" s="74">
        <v>1000001</v>
      </c>
      <c r="J209" s="74">
        <v>5000000</v>
      </c>
    </row>
    <row r="210" spans="1:10" x14ac:dyDescent="0.3">
      <c r="A210" s="67" t="s">
        <v>86</v>
      </c>
      <c r="B210" s="124" t="s">
        <v>388</v>
      </c>
      <c r="C210" s="66" t="s">
        <v>104</v>
      </c>
      <c r="D210" s="66" t="s">
        <v>23</v>
      </c>
      <c r="E210" s="66" t="s">
        <v>64</v>
      </c>
      <c r="G210" s="74">
        <v>0</v>
      </c>
      <c r="H210" s="74">
        <v>200</v>
      </c>
      <c r="I210" s="74">
        <v>0</v>
      </c>
      <c r="J210" s="74">
        <v>1000</v>
      </c>
    </row>
    <row r="211" spans="1:10" x14ac:dyDescent="0.3">
      <c r="A211" s="67" t="s">
        <v>86</v>
      </c>
      <c r="B211" s="124" t="s">
        <v>397</v>
      </c>
      <c r="C211" s="66" t="s">
        <v>60</v>
      </c>
      <c r="D211" s="66" t="s">
        <v>23</v>
      </c>
      <c r="E211" s="66" t="s">
        <v>64</v>
      </c>
      <c r="G211" s="74">
        <v>0</v>
      </c>
      <c r="H211" s="74">
        <v>200</v>
      </c>
      <c r="I211" s="74">
        <v>50001</v>
      </c>
      <c r="J211" s="74">
        <v>100000</v>
      </c>
    </row>
    <row r="212" spans="1:10" x14ac:dyDescent="0.3">
      <c r="A212" s="67" t="s">
        <v>86</v>
      </c>
      <c r="B212" s="124" t="s">
        <v>398</v>
      </c>
      <c r="C212" s="66" t="s">
        <v>117</v>
      </c>
      <c r="D212" s="66" t="s">
        <v>23</v>
      </c>
      <c r="E212" s="66" t="s">
        <v>64</v>
      </c>
      <c r="G212" s="74">
        <v>0</v>
      </c>
      <c r="H212" s="74">
        <v>200</v>
      </c>
      <c r="I212" s="74">
        <v>15001</v>
      </c>
      <c r="J212" s="74">
        <v>50000</v>
      </c>
    </row>
    <row r="213" spans="1:10" x14ac:dyDescent="0.3">
      <c r="A213" s="67" t="s">
        <v>86</v>
      </c>
      <c r="B213" s="124" t="s">
        <v>400</v>
      </c>
      <c r="C213" s="66" t="s">
        <v>60</v>
      </c>
      <c r="D213" s="66" t="s">
        <v>23</v>
      </c>
      <c r="E213" s="66" t="s">
        <v>64</v>
      </c>
      <c r="G213" s="74">
        <v>0</v>
      </c>
      <c r="H213" s="74">
        <v>200</v>
      </c>
      <c r="I213" s="74">
        <v>1001</v>
      </c>
      <c r="J213" s="74">
        <v>15000</v>
      </c>
    </row>
    <row r="214" spans="1:10" x14ac:dyDescent="0.3">
      <c r="A214" s="67" t="s">
        <v>86</v>
      </c>
      <c r="B214" s="124" t="s">
        <v>403</v>
      </c>
      <c r="C214" s="66" t="s">
        <v>60</v>
      </c>
      <c r="D214" s="66" t="s">
        <v>23</v>
      </c>
      <c r="E214" s="66" t="s">
        <v>64</v>
      </c>
      <c r="G214" s="74">
        <v>0</v>
      </c>
      <c r="H214" s="74">
        <v>200</v>
      </c>
      <c r="I214" s="74">
        <v>1001</v>
      </c>
      <c r="J214" s="74">
        <v>15000</v>
      </c>
    </row>
    <row r="215" spans="1:10" x14ac:dyDescent="0.3">
      <c r="A215" s="67" t="s">
        <v>86</v>
      </c>
      <c r="B215" s="124" t="s">
        <v>405</v>
      </c>
      <c r="C215" s="66" t="s">
        <v>111</v>
      </c>
      <c r="D215" s="66" t="s">
        <v>23</v>
      </c>
      <c r="E215" s="66" t="s">
        <v>64</v>
      </c>
      <c r="G215" s="74">
        <v>0</v>
      </c>
      <c r="H215" s="74">
        <v>200</v>
      </c>
      <c r="I215" s="74">
        <v>15001</v>
      </c>
      <c r="J215" s="74">
        <v>50000</v>
      </c>
    </row>
    <row r="216" spans="1:10" x14ac:dyDescent="0.3">
      <c r="A216" s="67" t="s">
        <v>86</v>
      </c>
      <c r="B216" s="124" t="s">
        <v>406</v>
      </c>
      <c r="C216" s="66" t="s">
        <v>118</v>
      </c>
      <c r="D216" s="66" t="s">
        <v>23</v>
      </c>
      <c r="E216" s="66" t="s">
        <v>64</v>
      </c>
      <c r="G216" s="74">
        <v>0</v>
      </c>
      <c r="H216" s="74">
        <v>200</v>
      </c>
      <c r="I216" s="74">
        <v>1001</v>
      </c>
      <c r="J216" s="74">
        <v>15000</v>
      </c>
    </row>
    <row r="217" spans="1:10" x14ac:dyDescent="0.3">
      <c r="A217" s="67" t="s">
        <v>86</v>
      </c>
      <c r="B217" s="124" t="s">
        <v>429</v>
      </c>
      <c r="C217" s="66" t="s">
        <v>275</v>
      </c>
      <c r="D217" s="66" t="s">
        <v>22</v>
      </c>
      <c r="E217" s="66" t="s">
        <v>64</v>
      </c>
      <c r="G217" s="74">
        <v>0</v>
      </c>
      <c r="H217" s="74">
        <v>200</v>
      </c>
      <c r="I217" s="74">
        <v>100001</v>
      </c>
      <c r="J217" s="74">
        <v>250000</v>
      </c>
    </row>
    <row r="218" spans="1:10" x14ac:dyDescent="0.3">
      <c r="A218" s="67" t="s">
        <v>86</v>
      </c>
      <c r="B218" s="124" t="s">
        <v>430</v>
      </c>
      <c r="C218" s="66" t="s">
        <v>276</v>
      </c>
      <c r="D218" s="66" t="s">
        <v>22</v>
      </c>
      <c r="E218" s="66" t="s">
        <v>64</v>
      </c>
      <c r="G218" s="74">
        <v>0</v>
      </c>
      <c r="H218" s="74">
        <v>200</v>
      </c>
      <c r="I218" s="74">
        <v>500001</v>
      </c>
      <c r="J218" s="74">
        <v>1000000</v>
      </c>
    </row>
    <row r="219" spans="1:10" x14ac:dyDescent="0.3">
      <c r="A219" s="67" t="s">
        <v>86</v>
      </c>
      <c r="B219" s="124" t="s">
        <v>446</v>
      </c>
      <c r="C219" s="66" t="s">
        <v>298</v>
      </c>
      <c r="D219" s="66" t="s">
        <v>23</v>
      </c>
      <c r="E219" s="66" t="s">
        <v>64</v>
      </c>
      <c r="G219" s="74">
        <v>0</v>
      </c>
      <c r="H219" s="74">
        <v>200</v>
      </c>
      <c r="I219" s="74">
        <v>1000000</v>
      </c>
      <c r="J219" s="69">
        <v>1000000</v>
      </c>
    </row>
    <row r="220" spans="1:10" x14ac:dyDescent="0.3">
      <c r="A220" s="67" t="s">
        <v>86</v>
      </c>
      <c r="B220" s="124" t="s">
        <v>452</v>
      </c>
      <c r="C220" s="66" t="s">
        <v>309</v>
      </c>
      <c r="D220" s="66" t="s">
        <v>23</v>
      </c>
      <c r="E220" s="66" t="s">
        <v>64</v>
      </c>
      <c r="G220" s="74">
        <v>0</v>
      </c>
      <c r="H220" s="74">
        <v>200</v>
      </c>
      <c r="I220" s="74">
        <v>1001</v>
      </c>
      <c r="J220" s="74">
        <v>15000</v>
      </c>
    </row>
    <row r="221" spans="1:10" x14ac:dyDescent="0.3">
      <c r="A221" s="67" t="s">
        <v>86</v>
      </c>
      <c r="B221" s="124" t="s">
        <v>454</v>
      </c>
      <c r="C221" s="66" t="s">
        <v>305</v>
      </c>
      <c r="D221" s="66" t="s">
        <v>23</v>
      </c>
      <c r="E221" s="66" t="s">
        <v>64</v>
      </c>
      <c r="G221" s="74">
        <v>0</v>
      </c>
      <c r="H221" s="74">
        <v>200</v>
      </c>
      <c r="I221" s="74">
        <v>1000000</v>
      </c>
      <c r="J221" s="69">
        <v>1000000</v>
      </c>
    </row>
    <row r="222" spans="1:10" x14ac:dyDescent="0.3">
      <c r="A222" s="67" t="s">
        <v>86</v>
      </c>
      <c r="B222" s="124" t="s">
        <v>457</v>
      </c>
      <c r="C222" s="66" t="s">
        <v>306</v>
      </c>
      <c r="D222" s="66" t="s">
        <v>22</v>
      </c>
      <c r="E222" s="66" t="s">
        <v>64</v>
      </c>
      <c r="G222" s="74">
        <v>0</v>
      </c>
      <c r="H222" s="74">
        <v>200</v>
      </c>
      <c r="I222" s="74">
        <v>1000000</v>
      </c>
      <c r="J222" s="69">
        <v>1000000</v>
      </c>
    </row>
    <row r="223" spans="1:10" x14ac:dyDescent="0.3">
      <c r="A223" s="67" t="s">
        <v>86</v>
      </c>
      <c r="B223" s="124">
        <v>35.799999999999997</v>
      </c>
      <c r="C223" s="66" t="s">
        <v>208</v>
      </c>
      <c r="D223" s="66" t="s">
        <v>23</v>
      </c>
      <c r="E223" s="66" t="s">
        <v>64</v>
      </c>
      <c r="G223" s="74">
        <v>0</v>
      </c>
      <c r="H223" s="74">
        <v>200</v>
      </c>
      <c r="I223" s="74">
        <v>1000000</v>
      </c>
      <c r="J223" s="69">
        <v>1000000</v>
      </c>
    </row>
    <row r="224" spans="1:10" x14ac:dyDescent="0.3">
      <c r="A224" s="67" t="s">
        <v>86</v>
      </c>
      <c r="B224" s="124">
        <v>37.200000000000003</v>
      </c>
      <c r="C224" s="66" t="s">
        <v>101</v>
      </c>
      <c r="D224" s="66" t="s">
        <v>27</v>
      </c>
      <c r="E224" s="66" t="s">
        <v>64</v>
      </c>
      <c r="G224" s="74">
        <v>0</v>
      </c>
      <c r="H224" s="74">
        <v>200</v>
      </c>
      <c r="I224" s="74">
        <v>1001</v>
      </c>
      <c r="J224" s="74">
        <v>15000</v>
      </c>
    </row>
    <row r="225" spans="1:10" x14ac:dyDescent="0.3">
      <c r="A225" s="67" t="s">
        <v>86</v>
      </c>
      <c r="B225" s="124">
        <v>38.1</v>
      </c>
      <c r="C225" s="66" t="s">
        <v>472</v>
      </c>
      <c r="D225" s="66" t="s">
        <v>23</v>
      </c>
      <c r="E225" s="66" t="s">
        <v>64</v>
      </c>
      <c r="G225" s="74">
        <v>0</v>
      </c>
      <c r="H225" s="74">
        <v>200</v>
      </c>
      <c r="I225" s="74">
        <v>100001</v>
      </c>
      <c r="J225" s="74">
        <v>250000</v>
      </c>
    </row>
    <row r="226" spans="1:10" x14ac:dyDescent="0.3">
      <c r="A226" s="67" t="s">
        <v>86</v>
      </c>
      <c r="B226" s="124" t="s">
        <v>473</v>
      </c>
      <c r="C226" s="66" t="s">
        <v>60</v>
      </c>
      <c r="D226" s="66" t="s">
        <v>23</v>
      </c>
      <c r="E226" s="66" t="s">
        <v>64</v>
      </c>
      <c r="G226" s="74">
        <v>0</v>
      </c>
      <c r="H226" s="74">
        <v>200</v>
      </c>
      <c r="I226" s="74">
        <v>15001</v>
      </c>
      <c r="J226" s="74">
        <v>50000</v>
      </c>
    </row>
    <row r="227" spans="1:10" x14ac:dyDescent="0.3">
      <c r="A227" s="67" t="s">
        <v>86</v>
      </c>
      <c r="B227" s="124" t="s">
        <v>474</v>
      </c>
      <c r="C227" s="66" t="s">
        <v>483</v>
      </c>
      <c r="D227" s="66" t="s">
        <v>23</v>
      </c>
      <c r="E227" s="66" t="s">
        <v>64</v>
      </c>
      <c r="G227" s="74">
        <v>0</v>
      </c>
      <c r="H227" s="74">
        <v>200</v>
      </c>
      <c r="I227" s="74">
        <v>1000001</v>
      </c>
      <c r="J227" s="74">
        <v>5000000</v>
      </c>
    </row>
    <row r="228" spans="1:10" x14ac:dyDescent="0.3">
      <c r="A228" s="67" t="s">
        <v>86</v>
      </c>
      <c r="B228" s="124">
        <v>41.1</v>
      </c>
      <c r="C228" s="66" t="s">
        <v>484</v>
      </c>
      <c r="D228" s="66" t="s">
        <v>23</v>
      </c>
      <c r="E228" s="66" t="s">
        <v>64</v>
      </c>
      <c r="G228" s="74">
        <v>0</v>
      </c>
      <c r="H228" s="74">
        <v>200</v>
      </c>
      <c r="I228" s="74">
        <v>250001</v>
      </c>
      <c r="J228" s="74">
        <v>500000</v>
      </c>
    </row>
    <row r="229" spans="1:10" x14ac:dyDescent="0.3">
      <c r="A229" s="67" t="s">
        <v>86</v>
      </c>
      <c r="B229" s="124">
        <v>42</v>
      </c>
      <c r="C229" s="66" t="s">
        <v>131</v>
      </c>
      <c r="D229" s="66" t="s">
        <v>23</v>
      </c>
      <c r="E229" s="66" t="s">
        <v>64</v>
      </c>
      <c r="G229" s="74">
        <v>0</v>
      </c>
      <c r="H229" s="74">
        <v>200</v>
      </c>
      <c r="I229" s="74">
        <v>100001</v>
      </c>
      <c r="J229" s="74">
        <v>250000</v>
      </c>
    </row>
    <row r="230" spans="1:10" x14ac:dyDescent="0.3">
      <c r="A230" s="67" t="s">
        <v>86</v>
      </c>
      <c r="B230" s="124">
        <v>43.1</v>
      </c>
      <c r="C230" s="66" t="s">
        <v>479</v>
      </c>
      <c r="D230" s="66" t="s">
        <v>23</v>
      </c>
      <c r="E230" s="66" t="s">
        <v>64</v>
      </c>
      <c r="G230" s="74">
        <v>0</v>
      </c>
      <c r="H230" s="74">
        <v>200</v>
      </c>
      <c r="I230" s="74">
        <v>500001</v>
      </c>
      <c r="J230" s="74">
        <v>1000000</v>
      </c>
    </row>
    <row r="231" spans="1:10" x14ac:dyDescent="0.3">
      <c r="A231" s="67" t="s">
        <v>86</v>
      </c>
      <c r="B231" s="124">
        <v>44.1</v>
      </c>
      <c r="C231" s="66" t="s">
        <v>479</v>
      </c>
      <c r="D231" s="66" t="s">
        <v>23</v>
      </c>
      <c r="E231" s="66" t="s">
        <v>64</v>
      </c>
      <c r="G231" s="74">
        <v>0</v>
      </c>
      <c r="H231" s="74">
        <v>200</v>
      </c>
      <c r="I231" s="74">
        <v>100001</v>
      </c>
      <c r="J231" s="74">
        <v>250000</v>
      </c>
    </row>
    <row r="232" spans="1:10" x14ac:dyDescent="0.3">
      <c r="A232" s="67" t="s">
        <v>86</v>
      </c>
      <c r="B232" s="124">
        <v>45.1</v>
      </c>
      <c r="C232" s="66" t="s">
        <v>479</v>
      </c>
      <c r="D232" s="66" t="s">
        <v>23</v>
      </c>
      <c r="E232" s="66" t="s">
        <v>64</v>
      </c>
      <c r="G232" s="74">
        <v>0</v>
      </c>
      <c r="H232" s="74">
        <v>200</v>
      </c>
      <c r="I232" s="74">
        <v>100001</v>
      </c>
      <c r="J232" s="74">
        <v>250000</v>
      </c>
    </row>
    <row r="233" spans="1:10" x14ac:dyDescent="0.3">
      <c r="A233" s="67" t="s">
        <v>86</v>
      </c>
      <c r="B233" s="124">
        <v>46.1</v>
      </c>
      <c r="C233" s="66" t="s">
        <v>60</v>
      </c>
      <c r="D233" s="66" t="s">
        <v>23</v>
      </c>
      <c r="E233" s="66" t="s">
        <v>64</v>
      </c>
      <c r="G233" s="74">
        <v>0</v>
      </c>
      <c r="H233" s="74">
        <v>200</v>
      </c>
      <c r="I233" s="74">
        <v>1001</v>
      </c>
      <c r="J233" s="74">
        <v>15000</v>
      </c>
    </row>
    <row r="234" spans="1:10" x14ac:dyDescent="0.3">
      <c r="A234" s="67" t="s">
        <v>86</v>
      </c>
      <c r="B234" s="124">
        <v>46.2</v>
      </c>
      <c r="C234" s="66" t="s">
        <v>21</v>
      </c>
      <c r="D234" s="66" t="s">
        <v>27</v>
      </c>
      <c r="E234" s="66" t="s">
        <v>64</v>
      </c>
      <c r="G234" s="74">
        <v>0</v>
      </c>
      <c r="H234" s="74">
        <v>200</v>
      </c>
      <c r="I234" s="74">
        <v>0</v>
      </c>
      <c r="J234" s="74">
        <v>1000</v>
      </c>
    </row>
    <row r="235" spans="1:10" x14ac:dyDescent="0.3">
      <c r="A235" s="67" t="s">
        <v>85</v>
      </c>
      <c r="B235" s="124">
        <v>8</v>
      </c>
      <c r="C235" s="66" t="s">
        <v>56</v>
      </c>
      <c r="E235" s="66" t="s">
        <v>65</v>
      </c>
      <c r="F235" s="74">
        <v>1214218</v>
      </c>
    </row>
    <row r="236" spans="1:10" customFormat="1" ht="15" hidden="1" x14ac:dyDescent="0.25">
      <c r="A236" s="6" t="s">
        <v>85</v>
      </c>
      <c r="B236" s="4">
        <v>1</v>
      </c>
      <c r="C236" t="s">
        <v>1</v>
      </c>
      <c r="D236" t="s">
        <v>22</v>
      </c>
      <c r="F236" s="1"/>
      <c r="G236" s="1"/>
      <c r="H236" s="1"/>
      <c r="I236" s="1"/>
      <c r="J236" s="1"/>
    </row>
    <row r="237" spans="1:10" customFormat="1" ht="15" hidden="1" x14ac:dyDescent="0.25">
      <c r="A237" s="6" t="s">
        <v>85</v>
      </c>
      <c r="B237" s="4">
        <v>2</v>
      </c>
      <c r="C237" t="s">
        <v>3</v>
      </c>
      <c r="D237" t="s">
        <v>22</v>
      </c>
      <c r="F237" s="1"/>
      <c r="G237" s="1"/>
      <c r="H237" s="1"/>
      <c r="I237" s="1"/>
      <c r="J237" s="1"/>
    </row>
    <row r="238" spans="1:10" customFormat="1" ht="15" hidden="1" x14ac:dyDescent="0.25">
      <c r="A238" s="6" t="s">
        <v>85</v>
      </c>
      <c r="B238" s="4">
        <v>6</v>
      </c>
      <c r="C238" t="s">
        <v>11</v>
      </c>
      <c r="D238" t="s">
        <v>22</v>
      </c>
      <c r="F238" s="1"/>
      <c r="G238" s="1"/>
      <c r="H238" s="1"/>
      <c r="I238" s="1"/>
      <c r="J238" s="1"/>
    </row>
    <row r="239" spans="1:10" customFormat="1" ht="15" hidden="1" x14ac:dyDescent="0.25">
      <c r="A239" s="6" t="s">
        <v>85</v>
      </c>
      <c r="B239" s="4" t="s">
        <v>137</v>
      </c>
      <c r="C239" t="s">
        <v>14</v>
      </c>
      <c r="D239" t="s">
        <v>23</v>
      </c>
      <c r="F239" s="1"/>
      <c r="G239" s="1"/>
      <c r="H239" s="1"/>
      <c r="I239" s="1"/>
      <c r="J239" s="1"/>
    </row>
    <row r="240" spans="1:10" customFormat="1" ht="15" hidden="1" x14ac:dyDescent="0.25">
      <c r="A240" s="6" t="s">
        <v>85</v>
      </c>
      <c r="B240" s="4" t="s">
        <v>138</v>
      </c>
      <c r="C240" t="s">
        <v>15</v>
      </c>
      <c r="D240" t="s">
        <v>23</v>
      </c>
      <c r="F240" s="1"/>
      <c r="G240" s="1"/>
      <c r="H240" s="1"/>
      <c r="I240" s="1"/>
      <c r="J240" s="1"/>
    </row>
    <row r="241" spans="1:10" customFormat="1" ht="15" hidden="1" x14ac:dyDescent="0.25">
      <c r="A241" s="6" t="s">
        <v>85</v>
      </c>
      <c r="B241" s="4" t="s">
        <v>139</v>
      </c>
      <c r="C241" t="s">
        <v>16</v>
      </c>
      <c r="D241" t="s">
        <v>23</v>
      </c>
      <c r="F241" s="1"/>
      <c r="G241" s="1"/>
      <c r="H241" s="1"/>
      <c r="I241" s="1"/>
      <c r="J241" s="1"/>
    </row>
    <row r="242" spans="1:10" customFormat="1" ht="15" hidden="1" x14ac:dyDescent="0.25">
      <c r="A242" s="6" t="s">
        <v>85</v>
      </c>
      <c r="B242" s="4" t="s">
        <v>140</v>
      </c>
      <c r="C242" t="s">
        <v>17</v>
      </c>
      <c r="D242" t="s">
        <v>23</v>
      </c>
      <c r="F242" s="1"/>
      <c r="G242" s="1"/>
      <c r="H242" s="1"/>
      <c r="I242" s="1"/>
      <c r="J242" s="1"/>
    </row>
    <row r="243" spans="1:10" customFormat="1" ht="15" hidden="1" x14ac:dyDescent="0.25">
      <c r="A243" s="6" t="s">
        <v>85</v>
      </c>
      <c r="B243" s="4" t="s">
        <v>141</v>
      </c>
      <c r="C243" t="s">
        <v>18</v>
      </c>
      <c r="D243" t="s">
        <v>23</v>
      </c>
      <c r="F243" s="1"/>
      <c r="G243" s="1"/>
      <c r="H243" s="1"/>
      <c r="I243" s="1"/>
      <c r="J243" s="1"/>
    </row>
    <row r="244" spans="1:10" customFormat="1" ht="15" hidden="1" x14ac:dyDescent="0.25">
      <c r="A244" s="6" t="s">
        <v>85</v>
      </c>
      <c r="B244" s="4" t="s">
        <v>142</v>
      </c>
      <c r="C244" t="s">
        <v>26</v>
      </c>
      <c r="D244" t="s">
        <v>23</v>
      </c>
      <c r="F244" s="1"/>
      <c r="G244" s="1"/>
      <c r="H244" s="1"/>
      <c r="I244" s="1"/>
      <c r="J244" s="1"/>
    </row>
    <row r="245" spans="1:10" customFormat="1" ht="15" hidden="1" x14ac:dyDescent="0.25">
      <c r="A245" s="6" t="s">
        <v>85</v>
      </c>
      <c r="B245" s="4" t="s">
        <v>143</v>
      </c>
      <c r="C245" t="s">
        <v>19</v>
      </c>
      <c r="D245" t="s">
        <v>23</v>
      </c>
      <c r="F245" s="1"/>
      <c r="G245" s="1"/>
      <c r="H245" s="1"/>
      <c r="I245" s="1"/>
      <c r="J245" s="1"/>
    </row>
    <row r="246" spans="1:10" customFormat="1" ht="15" hidden="1" x14ac:dyDescent="0.25">
      <c r="A246" s="6" t="s">
        <v>85</v>
      </c>
      <c r="B246" s="4" t="s">
        <v>144</v>
      </c>
      <c r="C246" t="s">
        <v>20</v>
      </c>
      <c r="D246" t="s">
        <v>23</v>
      </c>
      <c r="F246" s="1"/>
      <c r="G246" s="1"/>
      <c r="H246" s="1"/>
      <c r="I246" s="1"/>
      <c r="J246" s="1"/>
    </row>
    <row r="247" spans="1:10" customFormat="1" ht="15" hidden="1" x14ac:dyDescent="0.25">
      <c r="A247" s="6" t="s">
        <v>85</v>
      </c>
      <c r="B247" s="4" t="s">
        <v>145</v>
      </c>
      <c r="C247" t="s">
        <v>31</v>
      </c>
      <c r="D247" t="s">
        <v>23</v>
      </c>
      <c r="F247" s="1"/>
      <c r="G247" s="1"/>
      <c r="H247" s="1"/>
      <c r="I247" s="1"/>
      <c r="J247" s="1"/>
    </row>
    <row r="248" spans="1:10" customFormat="1" ht="15" hidden="1" x14ac:dyDescent="0.25">
      <c r="A248" s="6" t="s">
        <v>85</v>
      </c>
      <c r="B248" s="4" t="s">
        <v>146</v>
      </c>
      <c r="C248" t="s">
        <v>32</v>
      </c>
      <c r="D248" t="s">
        <v>23</v>
      </c>
      <c r="F248" s="1"/>
      <c r="G248" s="1"/>
      <c r="H248" s="1"/>
      <c r="I248" s="1"/>
      <c r="J248" s="1"/>
    </row>
    <row r="249" spans="1:10" customFormat="1" ht="15" hidden="1" x14ac:dyDescent="0.25">
      <c r="A249" s="6" t="s">
        <v>85</v>
      </c>
      <c r="B249" s="4" t="s">
        <v>147</v>
      </c>
      <c r="C249" t="s">
        <v>33</v>
      </c>
      <c r="D249" t="s">
        <v>23</v>
      </c>
      <c r="F249" s="1"/>
      <c r="G249" s="1"/>
      <c r="H249" s="1"/>
      <c r="I249" s="1"/>
      <c r="J249" s="1"/>
    </row>
    <row r="250" spans="1:10" customFormat="1" ht="15" hidden="1" x14ac:dyDescent="0.25">
      <c r="A250" s="6" t="s">
        <v>85</v>
      </c>
      <c r="B250" s="4" t="s">
        <v>148</v>
      </c>
      <c r="C250" t="s">
        <v>34</v>
      </c>
      <c r="D250" t="s">
        <v>23</v>
      </c>
      <c r="F250" s="1"/>
      <c r="G250" s="1"/>
      <c r="H250" s="1"/>
      <c r="I250" s="1"/>
      <c r="J250" s="1"/>
    </row>
    <row r="251" spans="1:10" customFormat="1" ht="15" hidden="1" x14ac:dyDescent="0.25">
      <c r="A251" s="6" t="s">
        <v>85</v>
      </c>
      <c r="B251" s="4" t="s">
        <v>149</v>
      </c>
      <c r="C251" t="s">
        <v>49</v>
      </c>
      <c r="D251" t="s">
        <v>23</v>
      </c>
      <c r="F251" s="1"/>
      <c r="G251" s="1"/>
      <c r="H251" s="1"/>
      <c r="I251" s="1"/>
      <c r="J251" s="1"/>
    </row>
    <row r="252" spans="1:10" customFormat="1" ht="15" hidden="1" x14ac:dyDescent="0.25">
      <c r="A252" s="6" t="s">
        <v>85</v>
      </c>
      <c r="B252" s="4" t="s">
        <v>150</v>
      </c>
      <c r="C252" t="s">
        <v>35</v>
      </c>
      <c r="D252" t="s">
        <v>23</v>
      </c>
      <c r="F252" s="1"/>
      <c r="G252" s="1"/>
      <c r="H252" s="1"/>
      <c r="I252" s="1"/>
      <c r="J252" s="1"/>
    </row>
    <row r="253" spans="1:10" customFormat="1" ht="15" hidden="1" x14ac:dyDescent="0.25">
      <c r="A253" s="6" t="s">
        <v>85</v>
      </c>
      <c r="B253" s="4" t="s">
        <v>151</v>
      </c>
      <c r="C253" t="s">
        <v>36</v>
      </c>
      <c r="D253" t="s">
        <v>23</v>
      </c>
      <c r="F253" s="1"/>
      <c r="G253" s="1"/>
      <c r="H253" s="1"/>
      <c r="I253" s="1"/>
      <c r="J253" s="1"/>
    </row>
    <row r="254" spans="1:10" customFormat="1" ht="15" hidden="1" x14ac:dyDescent="0.25">
      <c r="A254" s="6" t="s">
        <v>85</v>
      </c>
      <c r="B254" s="4" t="s">
        <v>152</v>
      </c>
      <c r="C254" t="s">
        <v>37</v>
      </c>
      <c r="D254" t="s">
        <v>23</v>
      </c>
      <c r="F254" s="1"/>
      <c r="G254" s="1"/>
      <c r="H254" s="1"/>
      <c r="I254" s="1"/>
      <c r="J254" s="1"/>
    </row>
    <row r="255" spans="1:10" customFormat="1" ht="15" hidden="1" x14ac:dyDescent="0.25">
      <c r="A255" s="6" t="s">
        <v>85</v>
      </c>
      <c r="B255" s="4" t="s">
        <v>153</v>
      </c>
      <c r="C255" t="s">
        <v>38</v>
      </c>
      <c r="D255" t="s">
        <v>23</v>
      </c>
      <c r="F255" s="1"/>
      <c r="G255" s="1"/>
      <c r="H255" s="1"/>
      <c r="I255" s="1"/>
      <c r="J255" s="1"/>
    </row>
    <row r="256" spans="1:10" customFormat="1" ht="15" hidden="1" x14ac:dyDescent="0.25">
      <c r="A256" s="6" t="s">
        <v>85</v>
      </c>
      <c r="B256" s="4" t="s">
        <v>154</v>
      </c>
      <c r="C256" t="s">
        <v>50</v>
      </c>
      <c r="D256" t="s">
        <v>23</v>
      </c>
      <c r="F256" s="1"/>
      <c r="G256" s="1"/>
      <c r="H256" s="1"/>
      <c r="I256" s="1"/>
      <c r="J256" s="1"/>
    </row>
    <row r="257" spans="1:10" customFormat="1" ht="15" hidden="1" x14ac:dyDescent="0.25">
      <c r="A257" s="6" t="s">
        <v>85</v>
      </c>
      <c r="B257" s="4" t="s">
        <v>155</v>
      </c>
      <c r="C257" t="s">
        <v>39</v>
      </c>
      <c r="D257" t="s">
        <v>23</v>
      </c>
      <c r="F257" s="1"/>
      <c r="G257" s="1"/>
      <c r="H257" s="1"/>
      <c r="I257" s="1"/>
      <c r="J257" s="1"/>
    </row>
    <row r="258" spans="1:10" customFormat="1" ht="15" hidden="1" x14ac:dyDescent="0.25">
      <c r="A258" s="6" t="s">
        <v>85</v>
      </c>
      <c r="B258" s="4" t="s">
        <v>156</v>
      </c>
      <c r="C258" t="s">
        <v>40</v>
      </c>
      <c r="D258" t="s">
        <v>23</v>
      </c>
      <c r="F258" s="1"/>
      <c r="G258" s="1"/>
      <c r="H258" s="1"/>
      <c r="I258" s="1"/>
      <c r="J258" s="1"/>
    </row>
    <row r="259" spans="1:10" customFormat="1" ht="15" hidden="1" x14ac:dyDescent="0.25">
      <c r="A259" s="6" t="s">
        <v>85</v>
      </c>
      <c r="B259" s="4" t="s">
        <v>157</v>
      </c>
      <c r="C259" t="s">
        <v>41</v>
      </c>
      <c r="D259" t="s">
        <v>23</v>
      </c>
      <c r="F259" s="1"/>
      <c r="G259" s="1"/>
      <c r="H259" s="1"/>
      <c r="I259" s="1"/>
      <c r="J259" s="1"/>
    </row>
    <row r="260" spans="1:10" customFormat="1" ht="15" hidden="1" x14ac:dyDescent="0.25">
      <c r="A260" s="6" t="s">
        <v>85</v>
      </c>
      <c r="B260" s="4" t="s">
        <v>158</v>
      </c>
      <c r="C260" t="s">
        <v>42</v>
      </c>
      <c r="D260" t="s">
        <v>23</v>
      </c>
      <c r="F260" s="1"/>
      <c r="G260" s="1"/>
      <c r="H260" s="1"/>
      <c r="I260" s="1"/>
      <c r="J260" s="1"/>
    </row>
    <row r="261" spans="1:10" customFormat="1" ht="15" hidden="1" x14ac:dyDescent="0.25">
      <c r="A261" s="6" t="s">
        <v>85</v>
      </c>
      <c r="B261" s="4" t="s">
        <v>159</v>
      </c>
      <c r="C261" t="s">
        <v>43</v>
      </c>
      <c r="D261" t="s">
        <v>23</v>
      </c>
      <c r="F261" s="1"/>
      <c r="G261" s="1"/>
      <c r="H261" s="1"/>
      <c r="I261" s="1"/>
      <c r="J261" s="1"/>
    </row>
    <row r="262" spans="1:10" customFormat="1" ht="15" hidden="1" x14ac:dyDescent="0.25">
      <c r="A262" s="6" t="s">
        <v>85</v>
      </c>
      <c r="B262" s="4" t="s">
        <v>160</v>
      </c>
      <c r="C262" t="s">
        <v>44</v>
      </c>
      <c r="D262" t="s">
        <v>23</v>
      </c>
      <c r="F262" s="1"/>
      <c r="G262" s="1"/>
      <c r="H262" s="1"/>
      <c r="I262" s="1"/>
      <c r="J262" s="1"/>
    </row>
    <row r="263" spans="1:10" customFormat="1" ht="15" hidden="1" x14ac:dyDescent="0.25">
      <c r="A263" s="6" t="s">
        <v>85</v>
      </c>
      <c r="B263" s="4" t="s">
        <v>161</v>
      </c>
      <c r="C263" t="s">
        <v>45</v>
      </c>
      <c r="D263" t="s">
        <v>23</v>
      </c>
      <c r="F263" s="1"/>
      <c r="G263" s="1"/>
      <c r="H263" s="1"/>
      <c r="I263" s="1"/>
      <c r="J263" s="1"/>
    </row>
    <row r="264" spans="1:10" customFormat="1" ht="15" hidden="1" x14ac:dyDescent="0.25">
      <c r="A264" s="6" t="s">
        <v>85</v>
      </c>
      <c r="B264" s="4" t="s">
        <v>162</v>
      </c>
      <c r="C264" t="s">
        <v>46</v>
      </c>
      <c r="D264" t="s">
        <v>23</v>
      </c>
      <c r="F264" s="1"/>
      <c r="G264" s="1"/>
      <c r="H264" s="1"/>
      <c r="I264" s="1"/>
      <c r="J264" s="1"/>
    </row>
    <row r="265" spans="1:10" customFormat="1" ht="15" hidden="1" x14ac:dyDescent="0.25">
      <c r="A265" s="6" t="s">
        <v>85</v>
      </c>
      <c r="B265" s="4" t="s">
        <v>163</v>
      </c>
      <c r="C265" t="s">
        <v>47</v>
      </c>
      <c r="D265" t="s">
        <v>23</v>
      </c>
      <c r="F265" s="1"/>
      <c r="G265" s="1"/>
      <c r="H265" s="1"/>
      <c r="I265" s="1"/>
      <c r="J265" s="1"/>
    </row>
    <row r="266" spans="1:10" customFormat="1" ht="15" hidden="1" x14ac:dyDescent="0.25">
      <c r="A266" s="6" t="s">
        <v>85</v>
      </c>
      <c r="B266" s="4" t="s">
        <v>164</v>
      </c>
      <c r="C266" t="s">
        <v>48</v>
      </c>
      <c r="D266" t="s">
        <v>23</v>
      </c>
      <c r="F266" s="1"/>
      <c r="G266" s="1"/>
      <c r="H266" s="1"/>
      <c r="I266" s="1"/>
      <c r="J266" s="1"/>
    </row>
    <row r="267" spans="1:10" customFormat="1" ht="15" hidden="1" x14ac:dyDescent="0.25">
      <c r="A267" s="6" t="s">
        <v>85</v>
      </c>
      <c r="B267" s="4" t="s">
        <v>165</v>
      </c>
      <c r="C267" t="s">
        <v>51</v>
      </c>
      <c r="D267" t="s">
        <v>23</v>
      </c>
      <c r="F267" s="1"/>
      <c r="G267" s="1"/>
      <c r="H267" s="1"/>
      <c r="I267" s="1"/>
      <c r="J267" s="1"/>
    </row>
    <row r="268" spans="1:10" customFormat="1" ht="15" hidden="1" x14ac:dyDescent="0.25">
      <c r="A268" s="6" t="s">
        <v>85</v>
      </c>
      <c r="B268" s="4" t="s">
        <v>166</v>
      </c>
      <c r="C268" t="s">
        <v>21</v>
      </c>
      <c r="D268" t="s">
        <v>27</v>
      </c>
      <c r="F268" s="1"/>
      <c r="G268" s="1"/>
      <c r="H268" s="1"/>
      <c r="I268" s="1"/>
      <c r="J268" s="1"/>
    </row>
    <row r="269" spans="1:10" customFormat="1" ht="15" hidden="1" x14ac:dyDescent="0.25">
      <c r="A269" s="6" t="s">
        <v>85</v>
      </c>
      <c r="B269" s="4">
        <v>7</v>
      </c>
      <c r="C269" t="s">
        <v>62</v>
      </c>
      <c r="D269" t="s">
        <v>22</v>
      </c>
      <c r="F269" s="1"/>
      <c r="G269" s="1"/>
      <c r="H269" s="1"/>
      <c r="I269" s="1"/>
      <c r="J269" s="1"/>
    </row>
    <row r="270" spans="1:10" customFormat="1" ht="15" hidden="1" x14ac:dyDescent="0.25">
      <c r="A270" s="6" t="s">
        <v>85</v>
      </c>
      <c r="B270" s="4">
        <v>14</v>
      </c>
      <c r="C270" t="s">
        <v>63</v>
      </c>
      <c r="D270" t="s">
        <v>22</v>
      </c>
      <c r="F270" s="1"/>
      <c r="G270" s="1"/>
      <c r="H270" s="1"/>
      <c r="I270" s="1"/>
      <c r="J270" s="1"/>
    </row>
    <row r="271" spans="1:10" customFormat="1" ht="15" hidden="1" x14ac:dyDescent="0.25">
      <c r="A271" s="6" t="s">
        <v>85</v>
      </c>
      <c r="B271" s="4">
        <v>14.1</v>
      </c>
      <c r="C271" t="s">
        <v>58</v>
      </c>
      <c r="D271" t="s">
        <v>22</v>
      </c>
      <c r="F271" s="1"/>
      <c r="G271" s="1"/>
      <c r="H271" s="1"/>
      <c r="I271" s="1"/>
      <c r="J271" s="1"/>
    </row>
    <row r="272" spans="1:10" customFormat="1" ht="15" hidden="1" x14ac:dyDescent="0.25">
      <c r="A272" s="6" t="s">
        <v>85</v>
      </c>
      <c r="B272" s="4">
        <v>14.6</v>
      </c>
      <c r="C272" t="s">
        <v>73</v>
      </c>
      <c r="D272" t="s">
        <v>22</v>
      </c>
      <c r="F272" s="1"/>
      <c r="G272" s="1"/>
      <c r="H272" s="1"/>
      <c r="I272" s="1"/>
      <c r="J272" s="1"/>
    </row>
    <row r="273" spans="1:10" customFormat="1" ht="15" hidden="1" x14ac:dyDescent="0.25">
      <c r="A273" s="6" t="s">
        <v>85</v>
      </c>
      <c r="B273" s="4">
        <v>14.8</v>
      </c>
      <c r="C273" t="s">
        <v>76</v>
      </c>
      <c r="D273" t="s">
        <v>22</v>
      </c>
      <c r="F273" s="1"/>
      <c r="G273" s="1"/>
      <c r="H273" s="1"/>
      <c r="I273" s="1"/>
      <c r="J273" s="1"/>
    </row>
    <row r="274" spans="1:10" customFormat="1" ht="15" hidden="1" x14ac:dyDescent="0.25">
      <c r="A274" s="6" t="s">
        <v>85</v>
      </c>
      <c r="B274" s="4" t="s">
        <v>169</v>
      </c>
      <c r="C274" t="s">
        <v>77</v>
      </c>
      <c r="D274" t="s">
        <v>22</v>
      </c>
      <c r="F274" s="1"/>
      <c r="G274" s="1"/>
      <c r="H274" s="1"/>
      <c r="I274" s="1"/>
      <c r="J274" s="1"/>
    </row>
    <row r="275" spans="1:10" customFormat="1" ht="15" hidden="1" x14ac:dyDescent="0.25">
      <c r="A275" s="6" t="s">
        <v>85</v>
      </c>
      <c r="B275" s="4" t="s">
        <v>172</v>
      </c>
      <c r="C275" t="s">
        <v>78</v>
      </c>
      <c r="D275" t="s">
        <v>22</v>
      </c>
      <c r="F275" s="1"/>
      <c r="G275" s="1"/>
      <c r="H275" s="1"/>
      <c r="I275" s="1"/>
      <c r="J275" s="1"/>
    </row>
    <row r="276" spans="1:10" customFormat="1" ht="15" hidden="1" x14ac:dyDescent="0.25">
      <c r="A276" s="6" t="s">
        <v>85</v>
      </c>
      <c r="B276" s="4">
        <v>15</v>
      </c>
      <c r="C276" t="s">
        <v>80</v>
      </c>
      <c r="D276" t="s">
        <v>22</v>
      </c>
      <c r="F276" s="1"/>
      <c r="G276" s="1"/>
      <c r="H276" s="1"/>
      <c r="I276" s="1"/>
      <c r="J276" s="1"/>
    </row>
    <row r="277" spans="1:10" customFormat="1" ht="15" hidden="1" x14ac:dyDescent="0.25">
      <c r="A277" s="6" t="s">
        <v>85</v>
      </c>
      <c r="B277" s="4">
        <v>15.2</v>
      </c>
      <c r="C277" t="s">
        <v>58</v>
      </c>
      <c r="D277" t="s">
        <v>22</v>
      </c>
      <c r="F277" s="1"/>
      <c r="G277" s="1"/>
      <c r="H277" s="1"/>
      <c r="I277" s="1"/>
      <c r="J277" s="1"/>
    </row>
    <row r="278" spans="1:10" customFormat="1" ht="15" hidden="1" x14ac:dyDescent="0.25">
      <c r="A278" s="6" t="s">
        <v>85</v>
      </c>
      <c r="B278" s="4">
        <v>15.6</v>
      </c>
      <c r="C278" t="s">
        <v>73</v>
      </c>
      <c r="D278" t="s">
        <v>22</v>
      </c>
      <c r="F278" s="1"/>
      <c r="G278" s="1"/>
      <c r="H278" s="1"/>
      <c r="I278" s="1"/>
      <c r="J278" s="1"/>
    </row>
    <row r="279" spans="1:10" customFormat="1" ht="15" hidden="1" x14ac:dyDescent="0.25">
      <c r="A279" s="6" t="s">
        <v>85</v>
      </c>
      <c r="B279" s="4">
        <v>15.8</v>
      </c>
      <c r="C279" t="s">
        <v>76</v>
      </c>
      <c r="D279" t="s">
        <v>22</v>
      </c>
      <c r="F279" s="1"/>
      <c r="G279" s="1"/>
      <c r="H279" s="1"/>
      <c r="I279" s="1"/>
      <c r="J279" s="1"/>
    </row>
    <row r="280" spans="1:10" customFormat="1" ht="15" hidden="1" x14ac:dyDescent="0.25">
      <c r="A280" s="6" t="s">
        <v>85</v>
      </c>
      <c r="B280" s="4" t="s">
        <v>174</v>
      </c>
      <c r="C280" t="s">
        <v>77</v>
      </c>
      <c r="D280" t="s">
        <v>22</v>
      </c>
      <c r="F280" s="1"/>
      <c r="G280" s="1"/>
      <c r="H280" s="1"/>
      <c r="I280" s="1"/>
      <c r="J280" s="1"/>
    </row>
    <row r="281" spans="1:10" customFormat="1" ht="15" hidden="1" x14ac:dyDescent="0.25">
      <c r="A281" s="6" t="s">
        <v>85</v>
      </c>
      <c r="B281" s="4" t="s">
        <v>175</v>
      </c>
      <c r="C281" t="s">
        <v>78</v>
      </c>
      <c r="D281" t="s">
        <v>22</v>
      </c>
      <c r="F281" s="1"/>
      <c r="G281" s="1"/>
      <c r="H281" s="1"/>
      <c r="I281" s="1"/>
      <c r="J281" s="1"/>
    </row>
    <row r="282" spans="1:10" customFormat="1" ht="15" hidden="1" x14ac:dyDescent="0.25">
      <c r="A282" s="6" t="s">
        <v>85</v>
      </c>
      <c r="B282" s="4">
        <v>16</v>
      </c>
      <c r="C282" t="s">
        <v>82</v>
      </c>
      <c r="F282" s="1"/>
      <c r="G282" s="1"/>
      <c r="H282" s="1"/>
      <c r="I282" s="1"/>
      <c r="J282" s="1"/>
    </row>
    <row r="283" spans="1:10" customFormat="1" ht="15" hidden="1" x14ac:dyDescent="0.25">
      <c r="A283" s="6" t="s">
        <v>85</v>
      </c>
      <c r="B283" s="4">
        <v>16.2</v>
      </c>
      <c r="C283" t="s">
        <v>84</v>
      </c>
      <c r="D283" t="s">
        <v>27</v>
      </c>
      <c r="F283" s="1"/>
      <c r="G283" s="1"/>
      <c r="H283" s="1"/>
      <c r="I283" s="1"/>
      <c r="J283" s="1"/>
    </row>
    <row r="284" spans="1:10" customFormat="1" ht="15" hidden="1" x14ac:dyDescent="0.25">
      <c r="A284" s="6" t="s">
        <v>86</v>
      </c>
      <c r="B284" s="4">
        <v>17</v>
      </c>
      <c r="C284" t="s">
        <v>99</v>
      </c>
      <c r="D284" t="s">
        <v>22</v>
      </c>
      <c r="F284" s="1"/>
      <c r="G284" s="1"/>
      <c r="H284" s="1"/>
      <c r="I284" s="1"/>
      <c r="J284" s="1"/>
    </row>
    <row r="285" spans="1:10" customFormat="1" ht="15" hidden="1" x14ac:dyDescent="0.25">
      <c r="A285" s="6" t="s">
        <v>86</v>
      </c>
      <c r="B285" s="4">
        <v>17.100000000000001</v>
      </c>
      <c r="C285" t="s">
        <v>100</v>
      </c>
      <c r="D285" t="s">
        <v>22</v>
      </c>
      <c r="F285" s="1"/>
      <c r="G285" s="1"/>
      <c r="H285" s="1"/>
      <c r="I285" s="1"/>
      <c r="J285" s="1"/>
    </row>
    <row r="286" spans="1:10" customFormat="1" ht="15" hidden="1" x14ac:dyDescent="0.25">
      <c r="A286" s="6" t="s">
        <v>86</v>
      </c>
      <c r="B286" s="4" t="s">
        <v>179</v>
      </c>
      <c r="C286" t="s">
        <v>107</v>
      </c>
      <c r="D286" t="s">
        <v>22</v>
      </c>
      <c r="F286" s="1"/>
      <c r="G286" s="1"/>
      <c r="H286" s="1"/>
      <c r="I286" s="1"/>
      <c r="J286" s="1"/>
    </row>
    <row r="287" spans="1:10" customFormat="1" ht="15" hidden="1" x14ac:dyDescent="0.25">
      <c r="A287" s="6" t="s">
        <v>86</v>
      </c>
      <c r="B287" s="4" t="s">
        <v>190</v>
      </c>
      <c r="C287" t="s">
        <v>109</v>
      </c>
      <c r="F287" s="1"/>
      <c r="G287" s="1"/>
      <c r="H287" s="1"/>
      <c r="I287" s="1"/>
      <c r="J287" s="1"/>
    </row>
    <row r="288" spans="1:10" customFormat="1" ht="15" hidden="1" x14ac:dyDescent="0.25">
      <c r="A288" s="6" t="s">
        <v>86</v>
      </c>
      <c r="B288" s="4" t="s">
        <v>180</v>
      </c>
      <c r="C288" t="s">
        <v>110</v>
      </c>
      <c r="D288" t="s">
        <v>22</v>
      </c>
      <c r="F288" s="1"/>
      <c r="G288" s="1"/>
      <c r="H288" s="1"/>
      <c r="I288" s="1"/>
      <c r="J288" s="1"/>
    </row>
    <row r="289" spans="1:10" customFormat="1" ht="15" hidden="1" x14ac:dyDescent="0.25">
      <c r="A289" s="6" t="s">
        <v>86</v>
      </c>
      <c r="B289" s="4">
        <v>18.100000000000001</v>
      </c>
      <c r="C289" t="s">
        <v>113</v>
      </c>
      <c r="D289" t="s">
        <v>22</v>
      </c>
      <c r="F289" s="1"/>
      <c r="G289" s="1"/>
      <c r="H289" s="1"/>
      <c r="I289" s="1"/>
      <c r="J289" s="1"/>
    </row>
    <row r="290" spans="1:10" customFormat="1" ht="15" hidden="1" x14ac:dyDescent="0.25">
      <c r="A290" s="6" t="s">
        <v>86</v>
      </c>
      <c r="B290" s="4" t="s">
        <v>182</v>
      </c>
      <c r="C290" t="s">
        <v>119</v>
      </c>
      <c r="D290" t="s">
        <v>22</v>
      </c>
      <c r="F290" s="1"/>
      <c r="G290" s="1"/>
      <c r="H290" s="1"/>
      <c r="I290" s="1"/>
      <c r="J290" s="1"/>
    </row>
    <row r="291" spans="1:10" customFormat="1" ht="15" hidden="1" x14ac:dyDescent="0.25">
      <c r="A291" s="6" t="s">
        <v>86</v>
      </c>
      <c r="B291" s="4" t="s">
        <v>183</v>
      </c>
      <c r="C291" t="s">
        <v>120</v>
      </c>
      <c r="D291" t="s">
        <v>22</v>
      </c>
      <c r="F291" s="1"/>
      <c r="G291" s="1"/>
      <c r="H291" s="1"/>
      <c r="I291" s="1"/>
      <c r="J291" s="1"/>
    </row>
    <row r="292" spans="1:10" customFormat="1" ht="15" hidden="1" x14ac:dyDescent="0.25">
      <c r="A292" s="6" t="s">
        <v>86</v>
      </c>
      <c r="B292" s="4" t="s">
        <v>184</v>
      </c>
      <c r="C292" t="s">
        <v>121</v>
      </c>
      <c r="D292" t="s">
        <v>22</v>
      </c>
      <c r="F292" s="1"/>
      <c r="G292" s="1"/>
      <c r="H292" s="1"/>
      <c r="I292" s="1"/>
      <c r="J292" s="1"/>
    </row>
    <row r="293" spans="1:10" customFormat="1" ht="15" hidden="1" x14ac:dyDescent="0.25">
      <c r="A293" s="6" t="s">
        <v>86</v>
      </c>
      <c r="B293" s="4" t="s">
        <v>193</v>
      </c>
      <c r="C293" t="s">
        <v>114</v>
      </c>
      <c r="D293" t="s">
        <v>23</v>
      </c>
      <c r="F293" s="1"/>
      <c r="G293" s="1"/>
      <c r="H293" s="1"/>
      <c r="I293" s="1"/>
      <c r="J293" s="1"/>
    </row>
    <row r="294" spans="1:10" customFormat="1" ht="15" hidden="1" x14ac:dyDescent="0.25">
      <c r="A294" s="6" t="s">
        <v>86</v>
      </c>
      <c r="B294" s="4" t="s">
        <v>185</v>
      </c>
      <c r="C294" t="s">
        <v>115</v>
      </c>
      <c r="D294" t="s">
        <v>22</v>
      </c>
      <c r="F294" s="1"/>
      <c r="G294" s="1"/>
      <c r="H294" s="1"/>
      <c r="I294" s="1"/>
      <c r="J294" s="1"/>
    </row>
    <row r="295" spans="1:10" customFormat="1" ht="15" hidden="1" x14ac:dyDescent="0.25">
      <c r="A295" s="6" t="s">
        <v>86</v>
      </c>
      <c r="B295" s="4" t="s">
        <v>186</v>
      </c>
      <c r="C295" t="s">
        <v>116</v>
      </c>
      <c r="D295" t="s">
        <v>22</v>
      </c>
      <c r="F295" s="1"/>
      <c r="G295" s="1"/>
      <c r="H295" s="1"/>
      <c r="I295" s="1"/>
      <c r="J295" s="1"/>
    </row>
    <row r="296" spans="1:10" customFormat="1" ht="15" hidden="1" x14ac:dyDescent="0.25">
      <c r="A296" s="6" t="s">
        <v>86</v>
      </c>
      <c r="B296" s="4" t="s">
        <v>187</v>
      </c>
      <c r="C296" t="s">
        <v>60</v>
      </c>
      <c r="D296" t="s">
        <v>23</v>
      </c>
      <c r="F296" s="1"/>
      <c r="G296" s="1"/>
      <c r="H296" s="1"/>
      <c r="I296" s="1"/>
      <c r="J296" s="1"/>
    </row>
    <row r="297" spans="1:10" customFormat="1" ht="15" hidden="1" x14ac:dyDescent="0.25">
      <c r="A297" s="6" t="s">
        <v>86</v>
      </c>
      <c r="B297" s="4">
        <v>18.2</v>
      </c>
      <c r="C297" t="s">
        <v>60</v>
      </c>
      <c r="D297" t="s">
        <v>23</v>
      </c>
      <c r="F297" s="1"/>
      <c r="G297" s="1"/>
      <c r="H297" s="1"/>
      <c r="I297" s="1"/>
      <c r="J297" s="1"/>
    </row>
    <row r="298" spans="1:10" customFormat="1" ht="15" hidden="1" x14ac:dyDescent="0.25">
      <c r="A298" s="6" t="s">
        <v>86</v>
      </c>
      <c r="B298" s="4">
        <v>21</v>
      </c>
      <c r="C298" t="s">
        <v>126</v>
      </c>
      <c r="D298" t="s">
        <v>22</v>
      </c>
      <c r="F298" s="1"/>
      <c r="G298" s="1"/>
      <c r="H298" s="1"/>
      <c r="I298" s="1"/>
      <c r="J298" s="1"/>
    </row>
    <row r="299" spans="1:10" customFormat="1" ht="15" hidden="1" x14ac:dyDescent="0.25">
      <c r="A299" s="6" t="s">
        <v>86</v>
      </c>
      <c r="B299" s="4">
        <v>22</v>
      </c>
      <c r="C299" t="s">
        <v>194</v>
      </c>
      <c r="D299" t="s">
        <v>22</v>
      </c>
      <c r="F299" s="1"/>
      <c r="G299" s="1"/>
      <c r="H299" s="1"/>
      <c r="I299" s="1"/>
      <c r="J299" s="1"/>
    </row>
    <row r="300" spans="1:10" customFormat="1" ht="15" hidden="1" x14ac:dyDescent="0.25">
      <c r="A300" s="6" t="s">
        <v>86</v>
      </c>
      <c r="B300" s="4">
        <v>26</v>
      </c>
      <c r="C300" t="s">
        <v>197</v>
      </c>
      <c r="D300" t="s">
        <v>22</v>
      </c>
      <c r="F300" s="1"/>
      <c r="G300" s="1"/>
      <c r="H300" s="1"/>
      <c r="I300" s="1"/>
      <c r="J300" s="1"/>
    </row>
    <row r="301" spans="1:10" customFormat="1" ht="15" hidden="1" x14ac:dyDescent="0.25">
      <c r="A301" s="6" t="s">
        <v>86</v>
      </c>
      <c r="B301" s="4">
        <v>27</v>
      </c>
      <c r="C301" t="s">
        <v>199</v>
      </c>
      <c r="F301" s="1"/>
      <c r="G301" s="1"/>
      <c r="H301" s="1"/>
      <c r="I301" s="1"/>
      <c r="J301" s="1"/>
    </row>
    <row r="302" spans="1:10" customFormat="1" ht="15" hidden="1" x14ac:dyDescent="0.25">
      <c r="A302" s="6" t="s">
        <v>86</v>
      </c>
      <c r="B302" s="4">
        <v>27.24</v>
      </c>
      <c r="C302" t="s">
        <v>2</v>
      </c>
      <c r="D302" t="s">
        <v>22</v>
      </c>
      <c r="F302" s="1"/>
      <c r="G302" s="1"/>
      <c r="H302" s="1"/>
      <c r="I302" s="1"/>
      <c r="J302" s="1"/>
    </row>
    <row r="303" spans="1:10" customFormat="1" ht="15" hidden="1" x14ac:dyDescent="0.25">
      <c r="A303" s="6" t="s">
        <v>86</v>
      </c>
      <c r="B303" s="4" t="s">
        <v>210</v>
      </c>
      <c r="C303" t="s">
        <v>99</v>
      </c>
      <c r="D303" t="s">
        <v>22</v>
      </c>
      <c r="F303" s="1"/>
      <c r="G303" s="1"/>
      <c r="H303" s="1"/>
      <c r="I303" s="1"/>
      <c r="J303" s="1"/>
    </row>
    <row r="304" spans="1:10" customFormat="1" ht="15" hidden="1" x14ac:dyDescent="0.25">
      <c r="A304" s="6" t="s">
        <v>86</v>
      </c>
      <c r="B304" s="4" t="s">
        <v>211</v>
      </c>
      <c r="C304" t="s">
        <v>100</v>
      </c>
      <c r="D304" t="s">
        <v>22</v>
      </c>
      <c r="F304" s="1"/>
      <c r="G304" s="1"/>
      <c r="H304" s="1"/>
      <c r="I304" s="1"/>
      <c r="J304" s="1"/>
    </row>
    <row r="305" spans="1:10" customFormat="1" ht="15" hidden="1" x14ac:dyDescent="0.25">
      <c r="A305" s="6" t="s">
        <v>86</v>
      </c>
      <c r="B305" s="4" t="s">
        <v>214</v>
      </c>
      <c r="C305" t="s">
        <v>107</v>
      </c>
      <c r="D305" t="s">
        <v>22</v>
      </c>
      <c r="F305" s="1"/>
      <c r="G305" s="1"/>
      <c r="H305" s="1"/>
      <c r="I305" s="1"/>
      <c r="J305" s="1"/>
    </row>
    <row r="306" spans="1:10" customFormat="1" ht="15" hidden="1" x14ac:dyDescent="0.25">
      <c r="A306" s="6" t="s">
        <v>86</v>
      </c>
      <c r="B306" s="4" t="s">
        <v>216</v>
      </c>
      <c r="C306" t="s">
        <v>225</v>
      </c>
      <c r="F306" s="1"/>
      <c r="G306" s="1"/>
      <c r="H306" s="1"/>
      <c r="I306" s="1"/>
      <c r="J306" s="1"/>
    </row>
    <row r="307" spans="1:10" customFormat="1" ht="15" hidden="1" x14ac:dyDescent="0.25">
      <c r="A307" s="6" t="s">
        <v>86</v>
      </c>
      <c r="B307" s="4" t="s">
        <v>217</v>
      </c>
      <c r="C307" t="s">
        <v>110</v>
      </c>
      <c r="D307" t="s">
        <v>22</v>
      </c>
      <c r="F307" s="1"/>
      <c r="G307" s="1"/>
      <c r="H307" s="1"/>
      <c r="I307" s="1"/>
      <c r="J307" s="1"/>
    </row>
    <row r="308" spans="1:10" customFormat="1" ht="15" hidden="1" x14ac:dyDescent="0.25">
      <c r="A308" s="6" t="s">
        <v>86</v>
      </c>
      <c r="B308" s="4" t="s">
        <v>221</v>
      </c>
      <c r="C308" t="s">
        <v>113</v>
      </c>
      <c r="D308" t="s">
        <v>22</v>
      </c>
      <c r="F308" s="1"/>
      <c r="G308" s="1"/>
      <c r="H308" s="1"/>
      <c r="I308" s="1"/>
      <c r="J308" s="1"/>
    </row>
    <row r="309" spans="1:10" customFormat="1" ht="15" hidden="1" x14ac:dyDescent="0.25">
      <c r="A309" s="6" t="s">
        <v>86</v>
      </c>
      <c r="B309" s="4" t="s">
        <v>222</v>
      </c>
      <c r="C309" t="s">
        <v>119</v>
      </c>
      <c r="D309" t="s">
        <v>22</v>
      </c>
      <c r="F309" s="1"/>
      <c r="G309" s="1"/>
      <c r="H309" s="1"/>
      <c r="I309" s="1"/>
      <c r="J309" s="1"/>
    </row>
    <row r="310" spans="1:10" customFormat="1" ht="15" hidden="1" x14ac:dyDescent="0.25">
      <c r="A310" s="6" t="s">
        <v>86</v>
      </c>
      <c r="B310" s="4" t="s">
        <v>223</v>
      </c>
      <c r="C310" t="s">
        <v>120</v>
      </c>
      <c r="D310" t="s">
        <v>22</v>
      </c>
      <c r="F310" s="1"/>
      <c r="G310" s="1"/>
      <c r="H310" s="1"/>
      <c r="I310" s="1"/>
      <c r="J310" s="1"/>
    </row>
    <row r="311" spans="1:10" customFormat="1" ht="15" hidden="1" x14ac:dyDescent="0.25">
      <c r="A311" s="6" t="s">
        <v>86</v>
      </c>
      <c r="B311" s="4" t="s">
        <v>227</v>
      </c>
      <c r="C311" t="s">
        <v>121</v>
      </c>
      <c r="D311" t="s">
        <v>22</v>
      </c>
      <c r="F311" s="1"/>
      <c r="G311" s="1"/>
      <c r="H311" s="1"/>
      <c r="I311" s="1"/>
      <c r="J311" s="1"/>
    </row>
    <row r="312" spans="1:10" customFormat="1" ht="15" hidden="1" x14ac:dyDescent="0.25">
      <c r="A312" s="6" t="s">
        <v>86</v>
      </c>
      <c r="B312" s="4" t="s">
        <v>228</v>
      </c>
      <c r="C312" t="s">
        <v>114</v>
      </c>
      <c r="D312" t="s">
        <v>23</v>
      </c>
      <c r="F312" s="1"/>
      <c r="G312" s="1"/>
      <c r="H312" s="1"/>
      <c r="I312" s="1"/>
      <c r="J312" s="1"/>
    </row>
    <row r="313" spans="1:10" customFormat="1" ht="15" hidden="1" x14ac:dyDescent="0.25">
      <c r="A313" s="6" t="s">
        <v>86</v>
      </c>
      <c r="B313" s="4" t="s">
        <v>229</v>
      </c>
      <c r="C313" t="s">
        <v>115</v>
      </c>
      <c r="D313" t="s">
        <v>22</v>
      </c>
      <c r="F313" s="1"/>
      <c r="G313" s="1"/>
      <c r="H313" s="1"/>
      <c r="I313" s="1"/>
      <c r="J313" s="1"/>
    </row>
    <row r="314" spans="1:10" customFormat="1" ht="15" hidden="1" x14ac:dyDescent="0.25">
      <c r="A314" s="6" t="s">
        <v>86</v>
      </c>
      <c r="B314" s="4" t="s">
        <v>230</v>
      </c>
      <c r="C314" t="s">
        <v>116</v>
      </c>
      <c r="D314" t="s">
        <v>22</v>
      </c>
      <c r="F314" s="1"/>
      <c r="G314" s="1"/>
      <c r="H314" s="1"/>
      <c r="I314" s="1"/>
      <c r="J314" s="1"/>
    </row>
    <row r="315" spans="1:10" customFormat="1" ht="15" hidden="1" x14ac:dyDescent="0.25">
      <c r="A315" s="6" t="s">
        <v>86</v>
      </c>
      <c r="B315" s="4" t="s">
        <v>231</v>
      </c>
      <c r="C315" t="s">
        <v>60</v>
      </c>
      <c r="D315" t="s">
        <v>23</v>
      </c>
      <c r="F315" s="1"/>
      <c r="G315" s="1"/>
      <c r="H315" s="1"/>
      <c r="I315" s="1"/>
      <c r="J315" s="1"/>
    </row>
    <row r="316" spans="1:10" customFormat="1" ht="15" hidden="1" x14ac:dyDescent="0.25">
      <c r="A316" s="6" t="s">
        <v>86</v>
      </c>
      <c r="B316" s="4" t="s">
        <v>232</v>
      </c>
      <c r="C316" t="s">
        <v>60</v>
      </c>
      <c r="D316" t="s">
        <v>23</v>
      </c>
      <c r="F316" s="1"/>
      <c r="G316" s="1"/>
      <c r="H316" s="1"/>
      <c r="I316" s="1"/>
      <c r="J316" s="1"/>
    </row>
    <row r="317" spans="1:10" customFormat="1" ht="15" hidden="1" x14ac:dyDescent="0.25">
      <c r="A317" s="6" t="s">
        <v>86</v>
      </c>
      <c r="B317" s="4" t="s">
        <v>234</v>
      </c>
      <c r="C317" t="s">
        <v>244</v>
      </c>
      <c r="D317" t="s">
        <v>22</v>
      </c>
      <c r="F317" s="1"/>
      <c r="G317" s="1"/>
      <c r="H317" s="1"/>
      <c r="I317" s="1"/>
      <c r="J317" s="1"/>
    </row>
    <row r="318" spans="1:10" customFormat="1" ht="15" hidden="1" x14ac:dyDescent="0.25">
      <c r="A318" s="6" t="s">
        <v>86</v>
      </c>
      <c r="B318" s="4" t="s">
        <v>235</v>
      </c>
      <c r="C318" t="s">
        <v>246</v>
      </c>
      <c r="D318" t="s">
        <v>22</v>
      </c>
      <c r="F318" s="1"/>
      <c r="G318" s="1"/>
      <c r="H318" s="1"/>
      <c r="I318" s="1"/>
      <c r="J318" s="1"/>
    </row>
    <row r="319" spans="1:10" customFormat="1" ht="15" hidden="1" x14ac:dyDescent="0.25">
      <c r="A319" s="6" t="s">
        <v>86</v>
      </c>
      <c r="B319" s="4" t="s">
        <v>236</v>
      </c>
      <c r="C319" t="s">
        <v>247</v>
      </c>
      <c r="D319" t="s">
        <v>22</v>
      </c>
      <c r="F319" s="1"/>
      <c r="G319" s="1"/>
      <c r="H319" s="1"/>
      <c r="I319" s="1"/>
      <c r="J319" s="1"/>
    </row>
    <row r="320" spans="1:10" customFormat="1" ht="15" hidden="1" x14ac:dyDescent="0.25">
      <c r="A320" s="6" t="s">
        <v>86</v>
      </c>
      <c r="B320" s="4" t="s">
        <v>237</v>
      </c>
      <c r="C320" t="s">
        <v>248</v>
      </c>
      <c r="D320" t="s">
        <v>22</v>
      </c>
      <c r="F320" s="1"/>
      <c r="G320" s="1"/>
      <c r="H320" s="1"/>
      <c r="I320" s="1"/>
      <c r="J320" s="1"/>
    </row>
    <row r="321" spans="1:10" customFormat="1" ht="15" hidden="1" x14ac:dyDescent="0.25">
      <c r="A321" s="6" t="s">
        <v>86</v>
      </c>
      <c r="B321" s="4" t="s">
        <v>238</v>
      </c>
      <c r="C321" t="s">
        <v>249</v>
      </c>
      <c r="D321" t="s">
        <v>22</v>
      </c>
      <c r="F321" s="1"/>
      <c r="G321" s="1"/>
      <c r="H321" s="1"/>
      <c r="I321" s="1"/>
      <c r="J321" s="1"/>
    </row>
    <row r="322" spans="1:10" customFormat="1" ht="15" hidden="1" x14ac:dyDescent="0.25">
      <c r="A322" s="6" t="s">
        <v>86</v>
      </c>
      <c r="B322" s="4" t="s">
        <v>239</v>
      </c>
      <c r="C322" t="s">
        <v>245</v>
      </c>
      <c r="D322" t="s">
        <v>22</v>
      </c>
      <c r="F322" s="1"/>
      <c r="G322" s="1"/>
      <c r="H322" s="1"/>
      <c r="I322" s="1"/>
      <c r="J322" s="1"/>
    </row>
    <row r="323" spans="1:10" customFormat="1" ht="15" hidden="1" x14ac:dyDescent="0.25">
      <c r="A323" s="6" t="s">
        <v>86</v>
      </c>
      <c r="B323" s="4" t="s">
        <v>240</v>
      </c>
      <c r="C323" t="s">
        <v>250</v>
      </c>
      <c r="D323" t="s">
        <v>22</v>
      </c>
      <c r="F323" s="1"/>
      <c r="G323" s="1"/>
      <c r="H323" s="1"/>
      <c r="I323" s="1"/>
      <c r="J323" s="1"/>
    </row>
    <row r="324" spans="1:10" customFormat="1" ht="15" hidden="1" x14ac:dyDescent="0.25">
      <c r="A324" s="6" t="s">
        <v>86</v>
      </c>
      <c r="B324" s="4" t="s">
        <v>241</v>
      </c>
      <c r="C324" t="s">
        <v>251</v>
      </c>
      <c r="D324" t="s">
        <v>22</v>
      </c>
      <c r="F324" s="1"/>
      <c r="G324" s="1"/>
      <c r="H324" s="1"/>
      <c r="I324" s="1"/>
      <c r="J324" s="1"/>
    </row>
    <row r="325" spans="1:10" customFormat="1" ht="15" hidden="1" x14ac:dyDescent="0.25">
      <c r="A325" s="6" t="s">
        <v>86</v>
      </c>
      <c r="B325" s="4" t="s">
        <v>242</v>
      </c>
      <c r="C325" t="s">
        <v>252</v>
      </c>
      <c r="D325" t="s">
        <v>22</v>
      </c>
      <c r="F325" s="1"/>
      <c r="G325" s="1"/>
      <c r="H325" s="1"/>
      <c r="I325" s="1"/>
      <c r="J325" s="1"/>
    </row>
    <row r="326" spans="1:10" customFormat="1" ht="15" hidden="1" x14ac:dyDescent="0.25">
      <c r="A326" s="6" t="s">
        <v>86</v>
      </c>
      <c r="B326" s="4" t="s">
        <v>253</v>
      </c>
      <c r="C326" t="s">
        <v>269</v>
      </c>
      <c r="D326" t="s">
        <v>22</v>
      </c>
      <c r="F326" s="1"/>
      <c r="G326" s="1"/>
      <c r="H326" s="1"/>
      <c r="I326" s="1"/>
      <c r="J326" s="1"/>
    </row>
    <row r="327" spans="1:10" customFormat="1" ht="15" hidden="1" x14ac:dyDescent="0.25">
      <c r="A327" s="6" t="s">
        <v>86</v>
      </c>
      <c r="B327" s="4" t="s">
        <v>254</v>
      </c>
      <c r="C327" t="s">
        <v>278</v>
      </c>
      <c r="D327" t="s">
        <v>22</v>
      </c>
      <c r="F327" s="1"/>
      <c r="G327" s="1"/>
      <c r="H327" s="1"/>
      <c r="I327" s="1"/>
      <c r="J327" s="1"/>
    </row>
    <row r="328" spans="1:10" customFormat="1" ht="15" hidden="1" x14ac:dyDescent="0.25">
      <c r="A328" s="6" t="s">
        <v>86</v>
      </c>
      <c r="B328" s="4" t="s">
        <v>255</v>
      </c>
      <c r="C328" t="s">
        <v>116</v>
      </c>
      <c r="D328" t="s">
        <v>22</v>
      </c>
      <c r="F328" s="1"/>
      <c r="G328" s="1"/>
      <c r="H328" s="1"/>
      <c r="I328" s="1"/>
      <c r="J328" s="1"/>
    </row>
    <row r="329" spans="1:10" customFormat="1" ht="15" hidden="1" x14ac:dyDescent="0.25">
      <c r="A329" s="6" t="s">
        <v>86</v>
      </c>
      <c r="B329" s="4" t="s">
        <v>256</v>
      </c>
      <c r="C329" t="s">
        <v>60</v>
      </c>
      <c r="D329" t="s">
        <v>23</v>
      </c>
      <c r="F329" s="1"/>
      <c r="G329" s="1"/>
      <c r="H329" s="1"/>
      <c r="I329" s="1"/>
      <c r="J329" s="1"/>
    </row>
    <row r="330" spans="1:10" customFormat="1" ht="15" hidden="1" x14ac:dyDescent="0.25">
      <c r="A330" s="6" t="s">
        <v>86</v>
      </c>
      <c r="B330" s="4" t="s">
        <v>257</v>
      </c>
      <c r="C330" t="s">
        <v>270</v>
      </c>
      <c r="D330" t="s">
        <v>23</v>
      </c>
      <c r="F330" s="1"/>
      <c r="G330" s="1"/>
      <c r="H330" s="1"/>
      <c r="I330" s="1"/>
      <c r="J330" s="1"/>
    </row>
    <row r="331" spans="1:10" customFormat="1" ht="15" hidden="1" x14ac:dyDescent="0.25">
      <c r="A331" s="6" t="s">
        <v>86</v>
      </c>
      <c r="B331" s="4" t="s">
        <v>258</v>
      </c>
      <c r="C331" t="s">
        <v>279</v>
      </c>
      <c r="D331" t="s">
        <v>23</v>
      </c>
      <c r="F331" s="1"/>
      <c r="G331" s="1"/>
      <c r="H331" s="1"/>
      <c r="I331" s="1"/>
      <c r="J331" s="1"/>
    </row>
    <row r="332" spans="1:10" customFormat="1" ht="15" hidden="1" x14ac:dyDescent="0.25">
      <c r="A332" s="6" t="s">
        <v>86</v>
      </c>
      <c r="B332" s="4" t="s">
        <v>259</v>
      </c>
      <c r="C332" t="s">
        <v>280</v>
      </c>
      <c r="D332" t="s">
        <v>23</v>
      </c>
      <c r="F332" s="1"/>
      <c r="G332" s="1"/>
      <c r="H332" s="1"/>
      <c r="I332" s="1"/>
      <c r="J332" s="1"/>
    </row>
    <row r="333" spans="1:10" customFormat="1" ht="15" hidden="1" x14ac:dyDescent="0.25">
      <c r="A333" s="6" t="s">
        <v>86</v>
      </c>
      <c r="B333" s="4" t="s">
        <v>260</v>
      </c>
      <c r="C333" t="s">
        <v>281</v>
      </c>
      <c r="D333" t="s">
        <v>23</v>
      </c>
      <c r="F333" s="1"/>
      <c r="G333" s="1"/>
      <c r="H333" s="1"/>
      <c r="I333" s="1"/>
      <c r="J333" s="1"/>
    </row>
    <row r="334" spans="1:10" customFormat="1" ht="15" hidden="1" x14ac:dyDescent="0.25">
      <c r="A334" s="6" t="s">
        <v>86</v>
      </c>
      <c r="B334" s="4" t="s">
        <v>261</v>
      </c>
      <c r="C334" t="s">
        <v>60</v>
      </c>
      <c r="D334" t="s">
        <v>22</v>
      </c>
      <c r="F334" s="1"/>
      <c r="G334" s="1"/>
      <c r="H334" s="1"/>
      <c r="I334" s="1"/>
      <c r="J334" s="1"/>
    </row>
    <row r="335" spans="1:10" customFormat="1" ht="15" hidden="1" x14ac:dyDescent="0.25">
      <c r="A335" s="6" t="s">
        <v>86</v>
      </c>
      <c r="B335" s="4" t="s">
        <v>262</v>
      </c>
      <c r="C335" t="s">
        <v>271</v>
      </c>
      <c r="D335" t="s">
        <v>22</v>
      </c>
      <c r="F335" s="1"/>
      <c r="G335" s="1"/>
      <c r="H335" s="1"/>
      <c r="I335" s="1"/>
      <c r="J335" s="1"/>
    </row>
    <row r="336" spans="1:10" customFormat="1" ht="15" hidden="1" x14ac:dyDescent="0.25">
      <c r="A336" s="6" t="s">
        <v>86</v>
      </c>
      <c r="B336" s="4" t="s">
        <v>263</v>
      </c>
      <c r="C336" t="s">
        <v>272</v>
      </c>
      <c r="D336" t="s">
        <v>22</v>
      </c>
      <c r="F336" s="1"/>
      <c r="G336" s="1"/>
      <c r="H336" s="1"/>
      <c r="I336" s="1"/>
      <c r="J336" s="1"/>
    </row>
    <row r="337" spans="1:10" customFormat="1" ht="15" hidden="1" x14ac:dyDescent="0.25">
      <c r="A337" s="6" t="s">
        <v>86</v>
      </c>
      <c r="B337" s="4" t="s">
        <v>264</v>
      </c>
      <c r="C337" t="s">
        <v>273</v>
      </c>
      <c r="D337" t="s">
        <v>22</v>
      </c>
      <c r="F337" s="1"/>
      <c r="G337" s="1"/>
      <c r="H337" s="1"/>
      <c r="I337" s="1"/>
      <c r="J337" s="1"/>
    </row>
    <row r="338" spans="1:10" customFormat="1" ht="15" hidden="1" x14ac:dyDescent="0.25">
      <c r="A338" s="6" t="s">
        <v>86</v>
      </c>
      <c r="B338" s="4" t="s">
        <v>265</v>
      </c>
      <c r="C338" t="s">
        <v>274</v>
      </c>
      <c r="D338" t="s">
        <v>22</v>
      </c>
      <c r="F338" s="1"/>
      <c r="G338" s="1"/>
      <c r="H338" s="1"/>
      <c r="I338" s="1"/>
      <c r="J338" s="1"/>
    </row>
    <row r="339" spans="1:10" customFormat="1" ht="15" hidden="1" x14ac:dyDescent="0.25">
      <c r="A339" s="6" t="s">
        <v>86</v>
      </c>
      <c r="B339" s="4" t="s">
        <v>268</v>
      </c>
      <c r="C339" t="s">
        <v>277</v>
      </c>
      <c r="D339" t="s">
        <v>22</v>
      </c>
      <c r="F339" s="1"/>
      <c r="G339" s="1"/>
      <c r="H339" s="1"/>
      <c r="I339" s="1"/>
      <c r="J339" s="1"/>
    </row>
    <row r="340" spans="1:10" customFormat="1" ht="15" hidden="1" x14ac:dyDescent="0.25">
      <c r="A340" s="6" t="s">
        <v>86</v>
      </c>
      <c r="B340" s="4" t="s">
        <v>282</v>
      </c>
      <c r="C340" t="s">
        <v>295</v>
      </c>
      <c r="D340" t="s">
        <v>22</v>
      </c>
      <c r="F340" s="1"/>
      <c r="G340" s="1"/>
      <c r="H340" s="1"/>
      <c r="I340" s="1"/>
      <c r="J340" s="1"/>
    </row>
    <row r="341" spans="1:10" customFormat="1" ht="15" hidden="1" x14ac:dyDescent="0.25">
      <c r="A341" s="6" t="s">
        <v>86</v>
      </c>
      <c r="B341" s="4" t="s">
        <v>283</v>
      </c>
      <c r="C341" t="s">
        <v>296</v>
      </c>
      <c r="D341" t="s">
        <v>22</v>
      </c>
      <c r="F341" s="1"/>
      <c r="G341" s="1"/>
      <c r="H341" s="1"/>
      <c r="I341" s="1"/>
      <c r="J341" s="1"/>
    </row>
    <row r="342" spans="1:10" customFormat="1" ht="15" hidden="1" x14ac:dyDescent="0.25">
      <c r="A342" s="6" t="s">
        <v>86</v>
      </c>
      <c r="B342" s="4" t="s">
        <v>284</v>
      </c>
      <c r="C342" t="s">
        <v>297</v>
      </c>
      <c r="D342" t="s">
        <v>22</v>
      </c>
      <c r="F342" s="1"/>
      <c r="G342" s="1"/>
      <c r="H342" s="1"/>
      <c r="I342" s="1"/>
      <c r="J342" s="1"/>
    </row>
    <row r="343" spans="1:10" customFormat="1" ht="15" hidden="1" x14ac:dyDescent="0.25">
      <c r="A343" s="6" t="s">
        <v>86</v>
      </c>
      <c r="B343" s="4" t="s">
        <v>287</v>
      </c>
      <c r="C343" t="s">
        <v>300</v>
      </c>
      <c r="D343" t="s">
        <v>22</v>
      </c>
      <c r="F343" s="1"/>
      <c r="G343" s="1"/>
      <c r="H343" s="1"/>
      <c r="I343" s="1"/>
      <c r="J343" s="1"/>
    </row>
    <row r="344" spans="1:10" customFormat="1" ht="15" hidden="1" x14ac:dyDescent="0.25">
      <c r="A344" s="6" t="s">
        <v>86</v>
      </c>
      <c r="B344" s="4" t="s">
        <v>288</v>
      </c>
      <c r="C344" t="s">
        <v>301</v>
      </c>
      <c r="D344" t="s">
        <v>22</v>
      </c>
      <c r="F344" s="1"/>
      <c r="G344" s="1"/>
      <c r="H344" s="1"/>
      <c r="I344" s="1"/>
      <c r="J344" s="1"/>
    </row>
    <row r="345" spans="1:10" customFormat="1" ht="15" hidden="1" x14ac:dyDescent="0.25">
      <c r="A345" s="6" t="s">
        <v>86</v>
      </c>
      <c r="B345" s="4" t="s">
        <v>289</v>
      </c>
      <c r="C345" t="s">
        <v>302</v>
      </c>
      <c r="D345" t="s">
        <v>22</v>
      </c>
      <c r="F345" s="1"/>
      <c r="G345" s="1"/>
      <c r="H345" s="1"/>
      <c r="I345" s="1"/>
      <c r="J345" s="1"/>
    </row>
    <row r="346" spans="1:10" customFormat="1" ht="15" hidden="1" x14ac:dyDescent="0.25">
      <c r="A346" s="6" t="s">
        <v>86</v>
      </c>
      <c r="B346" s="4" t="s">
        <v>290</v>
      </c>
      <c r="C346" t="s">
        <v>303</v>
      </c>
      <c r="D346" t="s">
        <v>22</v>
      </c>
      <c r="F346" s="1"/>
      <c r="G346" s="1"/>
      <c r="H346" s="1"/>
      <c r="I346" s="1"/>
      <c r="J346" s="1"/>
    </row>
    <row r="347" spans="1:10" customFormat="1" ht="15" hidden="1" x14ac:dyDescent="0.25">
      <c r="A347" s="6" t="s">
        <v>86</v>
      </c>
      <c r="B347" s="4" t="s">
        <v>292</v>
      </c>
      <c r="C347" t="s">
        <v>304</v>
      </c>
      <c r="D347" t="s">
        <v>22</v>
      </c>
      <c r="F347" s="1"/>
      <c r="G347" s="1"/>
      <c r="H347" s="1"/>
      <c r="I347" s="1"/>
      <c r="J347" s="1"/>
    </row>
    <row r="348" spans="1:10" customFormat="1" ht="15" hidden="1" x14ac:dyDescent="0.25">
      <c r="A348" s="6" t="s">
        <v>86</v>
      </c>
      <c r="B348" s="4">
        <v>28</v>
      </c>
      <c r="C348" t="s">
        <v>307</v>
      </c>
      <c r="D348" t="s">
        <v>22</v>
      </c>
      <c r="F348" s="1"/>
      <c r="G348" s="1"/>
      <c r="H348" s="1"/>
      <c r="I348" s="1"/>
      <c r="J348" s="1"/>
    </row>
    <row r="349" spans="1:10" customFormat="1" ht="15" hidden="1" x14ac:dyDescent="0.25">
      <c r="A349" s="6" t="s">
        <v>86</v>
      </c>
      <c r="B349" s="4">
        <v>28.16</v>
      </c>
      <c r="C349" t="s">
        <v>311</v>
      </c>
      <c r="D349" t="s">
        <v>22</v>
      </c>
      <c r="F349" s="1"/>
      <c r="G349" s="1"/>
      <c r="H349" s="1"/>
      <c r="I349" s="1"/>
      <c r="J349" s="1"/>
    </row>
    <row r="350" spans="1:10" customFormat="1" ht="15" hidden="1" x14ac:dyDescent="0.25">
      <c r="A350" s="6" t="s">
        <v>86</v>
      </c>
      <c r="B350" s="4">
        <v>29</v>
      </c>
      <c r="C350" t="s">
        <v>313</v>
      </c>
      <c r="D350" t="s">
        <v>22</v>
      </c>
      <c r="F350" s="1"/>
      <c r="G350" s="1"/>
      <c r="H350" s="1"/>
      <c r="I350" s="1"/>
      <c r="J350" s="1"/>
    </row>
    <row r="351" spans="1:10" customFormat="1" ht="15" hidden="1" x14ac:dyDescent="0.25">
      <c r="A351" s="6" t="s">
        <v>86</v>
      </c>
      <c r="B351" s="4">
        <v>29.1</v>
      </c>
      <c r="C351" t="s">
        <v>320</v>
      </c>
      <c r="D351" t="s">
        <v>22</v>
      </c>
      <c r="F351" s="1"/>
      <c r="G351" s="1"/>
      <c r="H351" s="1"/>
      <c r="I351" s="1"/>
      <c r="J351" s="1"/>
    </row>
    <row r="352" spans="1:10" customFormat="1" ht="15" hidden="1" x14ac:dyDescent="0.25">
      <c r="A352" s="6" t="s">
        <v>86</v>
      </c>
      <c r="B352" s="4">
        <v>30</v>
      </c>
      <c r="C352" t="s">
        <v>321</v>
      </c>
      <c r="D352" t="s">
        <v>22</v>
      </c>
      <c r="F352" s="1"/>
      <c r="G352" s="1"/>
      <c r="H352" s="1"/>
      <c r="I352" s="1"/>
      <c r="J352" s="1"/>
    </row>
    <row r="353" spans="1:10" customFormat="1" ht="15" hidden="1" x14ac:dyDescent="0.25">
      <c r="A353" s="6" t="s">
        <v>86</v>
      </c>
      <c r="B353" s="4">
        <v>31</v>
      </c>
      <c r="C353" t="s">
        <v>322</v>
      </c>
      <c r="D353" t="s">
        <v>22</v>
      </c>
      <c r="F353" s="1"/>
      <c r="G353" s="1"/>
      <c r="H353" s="1"/>
      <c r="I353" s="1"/>
      <c r="J353" s="1"/>
    </row>
    <row r="354" spans="1:10" customFormat="1" ht="15" hidden="1" x14ac:dyDescent="0.25">
      <c r="A354" s="6" t="s">
        <v>86</v>
      </c>
      <c r="B354" s="4">
        <v>32</v>
      </c>
      <c r="C354" t="s">
        <v>3</v>
      </c>
      <c r="D354" t="s">
        <v>22</v>
      </c>
      <c r="F354" s="1"/>
      <c r="G354" s="1"/>
      <c r="H354" s="1"/>
      <c r="I354" s="1"/>
      <c r="J354" s="1"/>
    </row>
    <row r="355" spans="1:10" customFormat="1" ht="15" hidden="1" x14ac:dyDescent="0.25">
      <c r="A355" s="6" t="s">
        <v>86</v>
      </c>
      <c r="B355" s="4">
        <v>32.200000000000003</v>
      </c>
      <c r="C355" t="s">
        <v>320</v>
      </c>
      <c r="D355" t="s">
        <v>22</v>
      </c>
      <c r="F355" s="1"/>
      <c r="G355" s="1"/>
      <c r="H355" s="1"/>
      <c r="I355" s="1"/>
      <c r="J355" s="1"/>
    </row>
    <row r="356" spans="1:10" customFormat="1" ht="15" hidden="1" x14ac:dyDescent="0.25">
      <c r="A356" s="6" t="s">
        <v>86</v>
      </c>
      <c r="B356" s="4">
        <v>32.299999999999997</v>
      </c>
      <c r="C356" t="s">
        <v>0</v>
      </c>
      <c r="D356" t="s">
        <v>22</v>
      </c>
      <c r="F356" s="1"/>
      <c r="G356" s="1"/>
      <c r="H356" s="1"/>
      <c r="I356" s="1"/>
      <c r="J356" s="1"/>
    </row>
    <row r="357" spans="1:10" customFormat="1" ht="15" hidden="1" x14ac:dyDescent="0.25">
      <c r="A357" s="6" t="s">
        <v>86</v>
      </c>
      <c r="B357" s="4">
        <v>33</v>
      </c>
      <c r="C357" t="s">
        <v>2</v>
      </c>
      <c r="D357" t="s">
        <v>22</v>
      </c>
      <c r="F357" s="1"/>
      <c r="G357" s="1"/>
      <c r="H357" s="1"/>
      <c r="I357" s="1"/>
      <c r="J357" s="1"/>
    </row>
    <row r="358" spans="1:10" customFormat="1" ht="15" hidden="1" x14ac:dyDescent="0.25">
      <c r="A358" s="6" t="s">
        <v>86</v>
      </c>
      <c r="B358" s="4">
        <v>33.200000000000003</v>
      </c>
      <c r="C358" t="s">
        <v>99</v>
      </c>
      <c r="D358" t="s">
        <v>22</v>
      </c>
      <c r="F358" s="1"/>
      <c r="G358" s="1"/>
      <c r="H358" s="1"/>
      <c r="I358" s="1"/>
      <c r="J358" s="1"/>
    </row>
    <row r="359" spans="1:10" customFormat="1" ht="15" hidden="1" x14ac:dyDescent="0.25">
      <c r="A359" s="6" t="s">
        <v>86</v>
      </c>
      <c r="B359" s="4" t="s">
        <v>317</v>
      </c>
      <c r="C359" t="s">
        <v>100</v>
      </c>
      <c r="D359" t="s">
        <v>22</v>
      </c>
      <c r="F359" s="1"/>
      <c r="G359" s="1"/>
      <c r="H359" s="1"/>
      <c r="I359" s="1"/>
      <c r="J359" s="1"/>
    </row>
    <row r="360" spans="1:10" customFormat="1" ht="15" hidden="1" x14ac:dyDescent="0.25">
      <c r="A360" s="6" t="s">
        <v>86</v>
      </c>
      <c r="B360" s="4" t="s">
        <v>318</v>
      </c>
      <c r="C360" t="s">
        <v>107</v>
      </c>
      <c r="D360" t="s">
        <v>22</v>
      </c>
      <c r="F360" s="1"/>
      <c r="G360" s="1"/>
      <c r="H360" s="1"/>
      <c r="I360" s="1"/>
      <c r="J360" s="1"/>
    </row>
    <row r="361" spans="1:10" customFormat="1" ht="15" hidden="1" x14ac:dyDescent="0.25">
      <c r="A361" s="6" t="s">
        <v>86</v>
      </c>
      <c r="B361" s="4" t="s">
        <v>325</v>
      </c>
      <c r="C361" t="s">
        <v>113</v>
      </c>
      <c r="D361" t="s">
        <v>22</v>
      </c>
      <c r="F361" s="1"/>
      <c r="G361" s="1"/>
      <c r="H361" s="1"/>
      <c r="I361" s="1"/>
      <c r="J361" s="1"/>
    </row>
    <row r="362" spans="1:10" customFormat="1" ht="15" hidden="1" x14ac:dyDescent="0.25">
      <c r="A362" s="6" t="s">
        <v>86</v>
      </c>
      <c r="B362" s="4" t="s">
        <v>328</v>
      </c>
      <c r="C362" t="s">
        <v>119</v>
      </c>
      <c r="D362" t="s">
        <v>22</v>
      </c>
      <c r="F362" s="1"/>
      <c r="G362" s="1"/>
      <c r="H362" s="1"/>
      <c r="I362" s="1"/>
      <c r="J362" s="1"/>
    </row>
    <row r="363" spans="1:10" customFormat="1" ht="15" hidden="1" x14ac:dyDescent="0.25">
      <c r="A363" s="6" t="s">
        <v>86</v>
      </c>
      <c r="B363" s="4" t="s">
        <v>329</v>
      </c>
      <c r="C363" t="s">
        <v>120</v>
      </c>
      <c r="D363" t="s">
        <v>22</v>
      </c>
      <c r="F363" s="1"/>
      <c r="G363" s="1"/>
      <c r="H363" s="1"/>
      <c r="I363" s="1"/>
      <c r="J363" s="1"/>
    </row>
    <row r="364" spans="1:10" customFormat="1" ht="15" hidden="1" x14ac:dyDescent="0.25">
      <c r="A364" s="6" t="s">
        <v>86</v>
      </c>
      <c r="B364" s="4" t="s">
        <v>330</v>
      </c>
      <c r="C364" t="s">
        <v>121</v>
      </c>
      <c r="D364" t="s">
        <v>22</v>
      </c>
      <c r="F364" s="1"/>
      <c r="G364" s="1"/>
      <c r="H364" s="1"/>
      <c r="I364" s="1"/>
      <c r="J364" s="1"/>
    </row>
    <row r="365" spans="1:10" customFormat="1" ht="15" hidden="1" x14ac:dyDescent="0.25">
      <c r="A365" s="6" t="s">
        <v>86</v>
      </c>
      <c r="B365" s="4" t="s">
        <v>331</v>
      </c>
      <c r="C365" t="s">
        <v>114</v>
      </c>
      <c r="D365" t="s">
        <v>23</v>
      </c>
      <c r="F365" s="1"/>
      <c r="G365" s="1"/>
      <c r="H365" s="1"/>
      <c r="I365" s="1"/>
      <c r="J365" s="1"/>
    </row>
    <row r="366" spans="1:10" customFormat="1" ht="15" hidden="1" x14ac:dyDescent="0.25">
      <c r="A366" s="6" t="s">
        <v>86</v>
      </c>
      <c r="B366" s="4" t="s">
        <v>332</v>
      </c>
      <c r="C366" t="s">
        <v>115</v>
      </c>
      <c r="D366" t="s">
        <v>22</v>
      </c>
      <c r="F366" s="1"/>
      <c r="G366" s="1"/>
      <c r="H366" s="1"/>
      <c r="I366" s="1"/>
      <c r="J366" s="1"/>
    </row>
    <row r="367" spans="1:10" customFormat="1" ht="15" hidden="1" x14ac:dyDescent="0.25">
      <c r="A367" s="6" t="s">
        <v>86</v>
      </c>
      <c r="B367" s="4" t="s">
        <v>333</v>
      </c>
      <c r="C367" t="s">
        <v>116</v>
      </c>
      <c r="D367" t="s">
        <v>22</v>
      </c>
      <c r="F367" s="1"/>
      <c r="G367" s="1"/>
      <c r="H367" s="1"/>
      <c r="I367" s="1"/>
      <c r="J367" s="1"/>
    </row>
    <row r="368" spans="1:10" customFormat="1" ht="15" hidden="1" x14ac:dyDescent="0.25">
      <c r="A368" s="6" t="s">
        <v>86</v>
      </c>
      <c r="B368" s="4" t="s">
        <v>334</v>
      </c>
      <c r="C368" t="s">
        <v>60</v>
      </c>
      <c r="D368" t="s">
        <v>23</v>
      </c>
      <c r="F368" s="1"/>
      <c r="G368" s="1"/>
      <c r="H368" s="1"/>
      <c r="I368" s="1"/>
      <c r="J368" s="1"/>
    </row>
    <row r="369" spans="1:10" customFormat="1" ht="15" hidden="1" x14ac:dyDescent="0.25">
      <c r="A369" s="6" t="s">
        <v>86</v>
      </c>
      <c r="B369" s="4" t="s">
        <v>326</v>
      </c>
      <c r="C369" t="s">
        <v>60</v>
      </c>
      <c r="D369" t="s">
        <v>23</v>
      </c>
      <c r="F369" s="1"/>
      <c r="G369" s="1"/>
      <c r="H369" s="1"/>
      <c r="I369" s="1"/>
      <c r="J369" s="1"/>
    </row>
    <row r="370" spans="1:10" customFormat="1" ht="15" hidden="1" x14ac:dyDescent="0.25">
      <c r="A370" s="6" t="s">
        <v>86</v>
      </c>
      <c r="B370" s="4" t="s">
        <v>327</v>
      </c>
      <c r="C370" t="s">
        <v>244</v>
      </c>
      <c r="D370" t="s">
        <v>22</v>
      </c>
      <c r="F370" s="1"/>
      <c r="G370" s="1"/>
      <c r="H370" s="1"/>
      <c r="I370" s="1"/>
      <c r="J370" s="1"/>
    </row>
    <row r="371" spans="1:10" customFormat="1" ht="15" hidden="1" x14ac:dyDescent="0.25">
      <c r="A371" s="6" t="s">
        <v>86</v>
      </c>
      <c r="B371" s="4" t="s">
        <v>335</v>
      </c>
      <c r="C371" t="s">
        <v>246</v>
      </c>
      <c r="D371" t="s">
        <v>22</v>
      </c>
      <c r="F371" s="1"/>
      <c r="G371" s="1"/>
      <c r="H371" s="1"/>
      <c r="I371" s="1"/>
      <c r="J371" s="1"/>
    </row>
    <row r="372" spans="1:10" customFormat="1" ht="15" hidden="1" x14ac:dyDescent="0.25">
      <c r="A372" s="6" t="s">
        <v>86</v>
      </c>
      <c r="B372" s="4" t="s">
        <v>336</v>
      </c>
      <c r="C372" t="s">
        <v>247</v>
      </c>
      <c r="D372" t="s">
        <v>22</v>
      </c>
      <c r="F372" s="1"/>
      <c r="G372" s="1"/>
      <c r="H372" s="1"/>
      <c r="I372" s="1"/>
      <c r="J372" s="1"/>
    </row>
    <row r="373" spans="1:10" customFormat="1" ht="15" hidden="1" x14ac:dyDescent="0.25">
      <c r="A373" s="6" t="s">
        <v>86</v>
      </c>
      <c r="B373" s="4" t="s">
        <v>337</v>
      </c>
      <c r="C373" t="s">
        <v>248</v>
      </c>
      <c r="D373" t="s">
        <v>22</v>
      </c>
      <c r="F373" s="1"/>
      <c r="G373" s="1"/>
      <c r="H373" s="1"/>
      <c r="I373" s="1"/>
      <c r="J373" s="1"/>
    </row>
    <row r="374" spans="1:10" customFormat="1" ht="15" hidden="1" x14ac:dyDescent="0.25">
      <c r="A374" s="6" t="s">
        <v>86</v>
      </c>
      <c r="B374" s="4" t="s">
        <v>338</v>
      </c>
      <c r="C374" t="s">
        <v>249</v>
      </c>
      <c r="D374" t="s">
        <v>22</v>
      </c>
      <c r="F374" s="1"/>
      <c r="G374" s="1"/>
      <c r="H374" s="1"/>
      <c r="I374" s="1"/>
      <c r="J374" s="1"/>
    </row>
    <row r="375" spans="1:10" customFormat="1" ht="15" hidden="1" x14ac:dyDescent="0.25">
      <c r="A375" s="6" t="s">
        <v>86</v>
      </c>
      <c r="B375" s="4" t="s">
        <v>339</v>
      </c>
      <c r="C375" t="s">
        <v>245</v>
      </c>
      <c r="D375" t="s">
        <v>22</v>
      </c>
      <c r="F375" s="1"/>
      <c r="G375" s="1"/>
      <c r="H375" s="1"/>
      <c r="I375" s="1"/>
      <c r="J375" s="1"/>
    </row>
    <row r="376" spans="1:10" customFormat="1" ht="15" hidden="1" x14ac:dyDescent="0.25">
      <c r="A376" s="6" t="s">
        <v>86</v>
      </c>
      <c r="B376" s="4" t="s">
        <v>348</v>
      </c>
      <c r="C376" t="s">
        <v>250</v>
      </c>
      <c r="D376" t="s">
        <v>22</v>
      </c>
      <c r="F376" s="1"/>
      <c r="G376" s="1"/>
      <c r="H376" s="1"/>
      <c r="I376" s="1"/>
      <c r="J376" s="1"/>
    </row>
    <row r="377" spans="1:10" customFormat="1" ht="15" hidden="1" x14ac:dyDescent="0.25">
      <c r="A377" s="6" t="s">
        <v>86</v>
      </c>
      <c r="B377" s="4" t="s">
        <v>349</v>
      </c>
      <c r="C377" t="s">
        <v>251</v>
      </c>
      <c r="D377" t="s">
        <v>22</v>
      </c>
      <c r="F377" s="1"/>
      <c r="G377" s="1"/>
      <c r="H377" s="1"/>
      <c r="I377" s="1"/>
      <c r="J377" s="1"/>
    </row>
    <row r="378" spans="1:10" customFormat="1" ht="15" hidden="1" x14ac:dyDescent="0.25">
      <c r="A378" s="6" t="s">
        <v>86</v>
      </c>
      <c r="B378" s="4" t="s">
        <v>350</v>
      </c>
      <c r="C378" t="s">
        <v>252</v>
      </c>
      <c r="D378" t="s">
        <v>22</v>
      </c>
      <c r="F378" s="1"/>
      <c r="G378" s="1"/>
      <c r="H378" s="1"/>
      <c r="I378" s="1"/>
      <c r="J378" s="1"/>
    </row>
    <row r="379" spans="1:10" customFormat="1" ht="15" hidden="1" x14ac:dyDescent="0.25">
      <c r="A379" s="6" t="s">
        <v>86</v>
      </c>
      <c r="B379" s="4" t="s">
        <v>351</v>
      </c>
      <c r="C379" t="s">
        <v>269</v>
      </c>
      <c r="D379" t="s">
        <v>22</v>
      </c>
      <c r="F379" s="1"/>
      <c r="G379" s="1"/>
      <c r="H379" s="1"/>
      <c r="I379" s="1"/>
      <c r="J379" s="1"/>
    </row>
    <row r="380" spans="1:10" customFormat="1" ht="15" hidden="1" x14ac:dyDescent="0.25">
      <c r="A380" s="6" t="s">
        <v>86</v>
      </c>
      <c r="B380" s="4" t="s">
        <v>352</v>
      </c>
      <c r="C380" t="s">
        <v>278</v>
      </c>
      <c r="D380" t="s">
        <v>22</v>
      </c>
      <c r="F380" s="1"/>
      <c r="G380" s="1"/>
      <c r="H380" s="1"/>
      <c r="I380" s="1"/>
      <c r="J380" s="1"/>
    </row>
    <row r="381" spans="1:10" customFormat="1" ht="15" hidden="1" x14ac:dyDescent="0.25">
      <c r="A381" s="6" t="s">
        <v>86</v>
      </c>
      <c r="B381" s="4" t="s">
        <v>353</v>
      </c>
      <c r="C381" t="s">
        <v>116</v>
      </c>
      <c r="D381" t="s">
        <v>22</v>
      </c>
      <c r="F381" s="1"/>
      <c r="G381" s="1"/>
      <c r="H381" s="1"/>
      <c r="I381" s="1"/>
      <c r="J381" s="1"/>
    </row>
    <row r="382" spans="1:10" customFormat="1" ht="15" hidden="1" x14ac:dyDescent="0.25">
      <c r="A382" s="6" t="s">
        <v>86</v>
      </c>
      <c r="B382" s="4" t="s">
        <v>354</v>
      </c>
      <c r="C382" t="s">
        <v>60</v>
      </c>
      <c r="D382" t="s">
        <v>23</v>
      </c>
      <c r="F382" s="1"/>
      <c r="G382" s="1"/>
      <c r="H382" s="1"/>
      <c r="I382" s="1"/>
      <c r="J382" s="1"/>
    </row>
    <row r="383" spans="1:10" customFormat="1" ht="15" hidden="1" x14ac:dyDescent="0.25">
      <c r="A383" s="6" t="s">
        <v>86</v>
      </c>
      <c r="B383" s="4" t="s">
        <v>355</v>
      </c>
      <c r="C383" t="s">
        <v>270</v>
      </c>
      <c r="D383" t="s">
        <v>23</v>
      </c>
      <c r="F383" s="1"/>
      <c r="G383" s="1"/>
      <c r="H383" s="1"/>
      <c r="I383" s="1"/>
      <c r="J383" s="1"/>
    </row>
    <row r="384" spans="1:10" customFormat="1" ht="15" hidden="1" x14ac:dyDescent="0.25">
      <c r="A384" s="6" t="s">
        <v>86</v>
      </c>
      <c r="B384" s="4" t="s">
        <v>356</v>
      </c>
      <c r="C384" t="s">
        <v>279</v>
      </c>
      <c r="D384" t="s">
        <v>23</v>
      </c>
      <c r="F384" s="1"/>
      <c r="G384" s="1"/>
      <c r="H384" s="1"/>
      <c r="I384" s="1"/>
      <c r="J384" s="1"/>
    </row>
    <row r="385" spans="1:10" customFormat="1" ht="15" hidden="1" x14ac:dyDescent="0.25">
      <c r="A385" s="6" t="s">
        <v>86</v>
      </c>
      <c r="B385" s="4" t="s">
        <v>357</v>
      </c>
      <c r="C385" t="s">
        <v>280</v>
      </c>
      <c r="D385" t="s">
        <v>23</v>
      </c>
      <c r="F385" s="1"/>
      <c r="G385" s="1"/>
      <c r="H385" s="1"/>
      <c r="I385" s="1"/>
      <c r="J385" s="1"/>
    </row>
    <row r="386" spans="1:10" customFormat="1" ht="15" hidden="1" x14ac:dyDescent="0.25">
      <c r="A386" s="6" t="s">
        <v>86</v>
      </c>
      <c r="B386" s="4" t="s">
        <v>342</v>
      </c>
      <c r="C386" t="s">
        <v>358</v>
      </c>
      <c r="D386" t="s">
        <v>23</v>
      </c>
      <c r="F386" s="1"/>
      <c r="G386" s="1"/>
      <c r="H386" s="1"/>
      <c r="I386" s="1"/>
      <c r="J386" s="1"/>
    </row>
    <row r="387" spans="1:10" customFormat="1" ht="15" hidden="1" x14ac:dyDescent="0.25">
      <c r="A387" s="6" t="s">
        <v>86</v>
      </c>
      <c r="B387" s="4" t="s">
        <v>343</v>
      </c>
      <c r="C387" t="s">
        <v>60</v>
      </c>
      <c r="D387" t="s">
        <v>23</v>
      </c>
      <c r="F387" s="1"/>
      <c r="G387" s="1"/>
      <c r="H387" s="1"/>
      <c r="I387" s="1"/>
      <c r="J387" s="1"/>
    </row>
    <row r="388" spans="1:10" customFormat="1" ht="15" hidden="1" x14ac:dyDescent="0.25">
      <c r="A388" s="6" t="s">
        <v>86</v>
      </c>
      <c r="B388" s="4" t="s">
        <v>344</v>
      </c>
      <c r="C388" t="s">
        <v>271</v>
      </c>
      <c r="D388" t="s">
        <v>22</v>
      </c>
      <c r="F388" s="1"/>
      <c r="G388" s="1"/>
      <c r="H388" s="1"/>
      <c r="I388" s="1"/>
      <c r="J388" s="1"/>
    </row>
    <row r="389" spans="1:10" customFormat="1" ht="15" hidden="1" x14ac:dyDescent="0.25">
      <c r="A389" s="6" t="s">
        <v>86</v>
      </c>
      <c r="B389" s="4" t="s">
        <v>345</v>
      </c>
      <c r="C389" t="s">
        <v>272</v>
      </c>
      <c r="D389" t="s">
        <v>22</v>
      </c>
      <c r="F389" s="1"/>
      <c r="G389" s="1"/>
      <c r="H389" s="1"/>
      <c r="I389" s="1"/>
      <c r="J389" s="1"/>
    </row>
    <row r="390" spans="1:10" customFormat="1" ht="15" hidden="1" x14ac:dyDescent="0.25">
      <c r="A390" s="6" t="s">
        <v>86</v>
      </c>
      <c r="B390" s="4" t="s">
        <v>346</v>
      </c>
      <c r="C390" t="s">
        <v>273</v>
      </c>
      <c r="D390" t="s">
        <v>22</v>
      </c>
      <c r="F390" s="1"/>
      <c r="G390" s="1"/>
      <c r="H390" s="1"/>
      <c r="I390" s="1"/>
      <c r="J390" s="1"/>
    </row>
    <row r="391" spans="1:10" customFormat="1" ht="15" hidden="1" x14ac:dyDescent="0.25">
      <c r="A391" s="6" t="s">
        <v>86</v>
      </c>
      <c r="B391" s="4" t="s">
        <v>347</v>
      </c>
      <c r="C391" t="s">
        <v>274</v>
      </c>
      <c r="D391" t="s">
        <v>22</v>
      </c>
      <c r="F391" s="1"/>
      <c r="G391" s="1"/>
      <c r="H391" s="1"/>
      <c r="I391" s="1"/>
      <c r="J391" s="1"/>
    </row>
    <row r="392" spans="1:10" customFormat="1" ht="15" hidden="1" x14ac:dyDescent="0.25">
      <c r="A392" s="6" t="s">
        <v>86</v>
      </c>
      <c r="B392" s="4">
        <v>33.6</v>
      </c>
      <c r="C392" t="s">
        <v>311</v>
      </c>
      <c r="D392" t="s">
        <v>22</v>
      </c>
      <c r="F392" s="1"/>
      <c r="G392" s="1"/>
      <c r="H392" s="1"/>
      <c r="I392" s="1"/>
      <c r="J392" s="1"/>
    </row>
    <row r="393" spans="1:10" customFormat="1" ht="15" hidden="1" x14ac:dyDescent="0.25">
      <c r="A393" s="6" t="s">
        <v>86</v>
      </c>
      <c r="B393" s="4">
        <v>34</v>
      </c>
      <c r="C393" t="s">
        <v>372</v>
      </c>
      <c r="D393" t="s">
        <v>22</v>
      </c>
      <c r="F393" s="1"/>
      <c r="G393" s="1"/>
      <c r="H393" s="1"/>
      <c r="I393" s="1"/>
      <c r="J393" s="1"/>
    </row>
    <row r="394" spans="1:10" customFormat="1" ht="15" hidden="1" x14ac:dyDescent="0.25">
      <c r="A394" s="6" t="s">
        <v>86</v>
      </c>
      <c r="B394" s="4" t="s">
        <v>361</v>
      </c>
      <c r="C394" t="s">
        <v>374</v>
      </c>
      <c r="D394" t="s">
        <v>27</v>
      </c>
      <c r="F394" s="1"/>
      <c r="G394" s="1"/>
      <c r="H394" s="1"/>
      <c r="I394" s="1"/>
      <c r="J394" s="1"/>
    </row>
    <row r="395" spans="1:10" customFormat="1" ht="15" hidden="1" x14ac:dyDescent="0.25">
      <c r="A395" s="6" t="s">
        <v>86</v>
      </c>
      <c r="B395" s="4" t="s">
        <v>362</v>
      </c>
      <c r="C395" t="s">
        <v>375</v>
      </c>
      <c r="D395" t="s">
        <v>23</v>
      </c>
      <c r="F395" s="1"/>
      <c r="G395" s="1"/>
      <c r="H395" s="1"/>
      <c r="I395" s="1"/>
      <c r="J395" s="1"/>
    </row>
    <row r="396" spans="1:10" customFormat="1" ht="15" hidden="1" x14ac:dyDescent="0.25">
      <c r="A396" s="6" t="s">
        <v>86</v>
      </c>
      <c r="B396" s="4" t="s">
        <v>363</v>
      </c>
      <c r="C396" t="s">
        <v>377</v>
      </c>
      <c r="D396" t="s">
        <v>23</v>
      </c>
      <c r="F396" s="1"/>
      <c r="G396" s="1"/>
      <c r="H396" s="1"/>
      <c r="I396" s="1"/>
      <c r="J396" s="1"/>
    </row>
    <row r="397" spans="1:10" customFormat="1" ht="15" hidden="1" x14ac:dyDescent="0.25">
      <c r="A397" s="6" t="s">
        <v>86</v>
      </c>
      <c r="B397" s="4" t="s">
        <v>364</v>
      </c>
      <c r="C397" t="s">
        <v>378</v>
      </c>
      <c r="D397" t="s">
        <v>23</v>
      </c>
      <c r="F397" s="1"/>
      <c r="G397" s="1"/>
      <c r="H397" s="1"/>
      <c r="I397" s="1"/>
      <c r="J397" s="1"/>
    </row>
    <row r="398" spans="1:10" customFormat="1" ht="15" hidden="1" x14ac:dyDescent="0.25">
      <c r="A398" s="6" t="s">
        <v>86</v>
      </c>
      <c r="B398" s="4" t="s">
        <v>365</v>
      </c>
      <c r="C398" t="s">
        <v>374</v>
      </c>
      <c r="D398" t="s">
        <v>27</v>
      </c>
      <c r="F398" s="1"/>
      <c r="G398" s="1"/>
      <c r="H398" s="1"/>
      <c r="I398" s="1"/>
      <c r="J398" s="1"/>
    </row>
    <row r="399" spans="1:10" customFormat="1" ht="15" hidden="1" x14ac:dyDescent="0.25">
      <c r="A399" s="6" t="s">
        <v>86</v>
      </c>
      <c r="B399" s="4" t="s">
        <v>366</v>
      </c>
      <c r="C399" t="s">
        <v>380</v>
      </c>
      <c r="D399" t="s">
        <v>23</v>
      </c>
      <c r="F399" s="1"/>
      <c r="G399" s="1"/>
      <c r="H399" s="1"/>
      <c r="I399" s="1"/>
      <c r="J399" s="1"/>
    </row>
    <row r="400" spans="1:10" customFormat="1" ht="15" hidden="1" x14ac:dyDescent="0.25">
      <c r="A400" s="6" t="s">
        <v>86</v>
      </c>
      <c r="B400" s="4" t="s">
        <v>367</v>
      </c>
      <c r="C400" t="s">
        <v>375</v>
      </c>
      <c r="D400" t="s">
        <v>23</v>
      </c>
      <c r="F400" s="1"/>
      <c r="G400" s="1"/>
      <c r="H400" s="1"/>
      <c r="I400" s="1"/>
      <c r="J400" s="1"/>
    </row>
    <row r="401" spans="1:10" customFormat="1" ht="15" hidden="1" x14ac:dyDescent="0.25">
      <c r="A401" s="6" t="s">
        <v>86</v>
      </c>
      <c r="B401" s="4" t="s">
        <v>368</v>
      </c>
      <c r="C401" t="s">
        <v>381</v>
      </c>
      <c r="D401" t="s">
        <v>23</v>
      </c>
      <c r="F401" s="1"/>
      <c r="G401" s="1"/>
      <c r="H401" s="1"/>
      <c r="I401" s="1"/>
      <c r="J401" s="1"/>
    </row>
    <row r="402" spans="1:10" customFormat="1" ht="15" hidden="1" x14ac:dyDescent="0.25">
      <c r="A402" s="6" t="s">
        <v>86</v>
      </c>
      <c r="B402" s="4" t="s">
        <v>369</v>
      </c>
      <c r="C402" t="s">
        <v>382</v>
      </c>
      <c r="D402" t="s">
        <v>23</v>
      </c>
      <c r="F402" s="1"/>
      <c r="G402" s="1"/>
      <c r="H402" s="1"/>
      <c r="I402" s="1"/>
      <c r="J402" s="1"/>
    </row>
    <row r="403" spans="1:10" customFormat="1" ht="15" hidden="1" x14ac:dyDescent="0.25">
      <c r="A403" s="6" t="s">
        <v>86</v>
      </c>
      <c r="B403" s="4" t="s">
        <v>370</v>
      </c>
      <c r="C403" t="s">
        <v>374</v>
      </c>
      <c r="D403" t="s">
        <v>27</v>
      </c>
      <c r="F403" s="1"/>
      <c r="G403" s="1"/>
      <c r="H403" s="1"/>
      <c r="I403" s="1"/>
      <c r="J403" s="1"/>
    </row>
    <row r="404" spans="1:10" customFormat="1" ht="15" hidden="1" x14ac:dyDescent="0.25">
      <c r="A404" s="6" t="s">
        <v>86</v>
      </c>
      <c r="B404" s="4">
        <v>35</v>
      </c>
      <c r="C404" t="s">
        <v>393</v>
      </c>
      <c r="D404" t="s">
        <v>22</v>
      </c>
      <c r="F404" s="1"/>
      <c r="G404" s="1"/>
      <c r="H404" s="1"/>
      <c r="I404" s="1"/>
      <c r="J404" s="1"/>
    </row>
    <row r="405" spans="1:10" customFormat="1" ht="15" hidden="1" x14ac:dyDescent="0.25">
      <c r="A405" s="6" t="s">
        <v>86</v>
      </c>
      <c r="B405" s="4">
        <v>35.6</v>
      </c>
      <c r="C405" t="s">
        <v>395</v>
      </c>
      <c r="D405" t="s">
        <v>22</v>
      </c>
      <c r="F405" s="1"/>
      <c r="G405" s="1"/>
      <c r="H405" s="1"/>
      <c r="I405" s="1"/>
      <c r="J405" s="1"/>
    </row>
    <row r="406" spans="1:10" customFormat="1" ht="15" hidden="1" x14ac:dyDescent="0.25">
      <c r="A406" s="6" t="s">
        <v>86</v>
      </c>
      <c r="B406" s="4">
        <v>35.700000000000003</v>
      </c>
      <c r="C406" t="s">
        <v>2</v>
      </c>
      <c r="D406" t="s">
        <v>22</v>
      </c>
      <c r="F406" s="1"/>
      <c r="G406" s="1"/>
      <c r="H406" s="1"/>
      <c r="I406" s="1"/>
      <c r="J406" s="1"/>
    </row>
    <row r="407" spans="1:10" customFormat="1" ht="15" hidden="1" x14ac:dyDescent="0.25">
      <c r="A407" s="6" t="s">
        <v>86</v>
      </c>
      <c r="B407" s="4" t="s">
        <v>390</v>
      </c>
      <c r="C407" t="s">
        <v>99</v>
      </c>
      <c r="D407" t="s">
        <v>22</v>
      </c>
      <c r="F407" s="1"/>
      <c r="G407" s="1"/>
      <c r="H407" s="1"/>
      <c r="I407" s="1"/>
      <c r="J407" s="1"/>
    </row>
    <row r="408" spans="1:10" customFormat="1" ht="15" hidden="1" x14ac:dyDescent="0.25">
      <c r="A408" s="6" t="s">
        <v>86</v>
      </c>
      <c r="B408" s="4" t="s">
        <v>391</v>
      </c>
      <c r="C408" t="s">
        <v>100</v>
      </c>
      <c r="D408" t="s">
        <v>22</v>
      </c>
      <c r="F408" s="1"/>
      <c r="G408" s="1"/>
      <c r="H408" s="1"/>
      <c r="I408" s="1"/>
      <c r="J408" s="1"/>
    </row>
    <row r="409" spans="1:10" customFormat="1" ht="15" hidden="1" x14ac:dyDescent="0.25">
      <c r="A409" s="6" t="s">
        <v>86</v>
      </c>
      <c r="B409" s="4" t="s">
        <v>399</v>
      </c>
      <c r="C409" t="s">
        <v>107</v>
      </c>
      <c r="D409" t="s">
        <v>22</v>
      </c>
      <c r="F409" s="1"/>
      <c r="G409" s="1"/>
      <c r="H409" s="1"/>
      <c r="I409" s="1"/>
      <c r="J409" s="1"/>
    </row>
    <row r="410" spans="1:10" customFormat="1" ht="15" hidden="1" x14ac:dyDescent="0.25">
      <c r="A410" s="6" t="s">
        <v>86</v>
      </c>
      <c r="B410" s="4" t="s">
        <v>402</v>
      </c>
      <c r="C410" t="s">
        <v>225</v>
      </c>
      <c r="F410" s="1"/>
      <c r="G410" s="1"/>
      <c r="H410" s="1"/>
      <c r="I410" s="1"/>
      <c r="J410" s="1"/>
    </row>
    <row r="411" spans="1:10" customFormat="1" ht="15" hidden="1" x14ac:dyDescent="0.25">
      <c r="A411" s="6" t="s">
        <v>86</v>
      </c>
      <c r="B411" s="4" t="s">
        <v>404</v>
      </c>
      <c r="C411" t="s">
        <v>110</v>
      </c>
      <c r="D411" t="s">
        <v>22</v>
      </c>
      <c r="F411" s="1"/>
      <c r="G411" s="1"/>
      <c r="H411" s="1"/>
      <c r="I411" s="1"/>
      <c r="J411" s="1"/>
    </row>
    <row r="412" spans="1:10" customFormat="1" ht="15" hidden="1" x14ac:dyDescent="0.25">
      <c r="A412" s="6" t="s">
        <v>86</v>
      </c>
      <c r="B412" s="4" t="s">
        <v>407</v>
      </c>
      <c r="C412" t="s">
        <v>113</v>
      </c>
      <c r="D412" t="s">
        <v>22</v>
      </c>
      <c r="F412" s="1"/>
      <c r="G412" s="1"/>
      <c r="H412" s="1"/>
      <c r="I412" s="1"/>
      <c r="J412" s="1"/>
    </row>
    <row r="413" spans="1:10" customFormat="1" ht="15" hidden="1" x14ac:dyDescent="0.25">
      <c r="A413" s="6" t="s">
        <v>86</v>
      </c>
      <c r="B413" s="4" t="s">
        <v>408</v>
      </c>
      <c r="C413" t="s">
        <v>119</v>
      </c>
      <c r="D413" t="s">
        <v>22</v>
      </c>
      <c r="F413" s="1"/>
      <c r="G413" s="1"/>
      <c r="H413" s="1"/>
      <c r="I413" s="1"/>
      <c r="J413" s="1"/>
    </row>
    <row r="414" spans="1:10" customFormat="1" ht="15" hidden="1" x14ac:dyDescent="0.25">
      <c r="A414" s="6" t="s">
        <v>86</v>
      </c>
      <c r="B414" s="4" t="s">
        <v>409</v>
      </c>
      <c r="C414" t="s">
        <v>120</v>
      </c>
      <c r="D414" t="s">
        <v>22</v>
      </c>
      <c r="F414" s="1"/>
      <c r="G414" s="1"/>
      <c r="H414" s="1"/>
      <c r="I414" s="1"/>
      <c r="J414" s="1"/>
    </row>
    <row r="415" spans="1:10" customFormat="1" ht="15" hidden="1" x14ac:dyDescent="0.25">
      <c r="A415" s="6" t="s">
        <v>86</v>
      </c>
      <c r="B415" s="4" t="s">
        <v>410</v>
      </c>
      <c r="C415" t="s">
        <v>121</v>
      </c>
      <c r="D415" t="s">
        <v>22</v>
      </c>
      <c r="F415" s="1"/>
      <c r="G415" s="1"/>
      <c r="H415" s="1"/>
      <c r="I415" s="1"/>
      <c r="J415" s="1"/>
    </row>
    <row r="416" spans="1:10" customFormat="1" ht="15" hidden="1" x14ac:dyDescent="0.25">
      <c r="A416" s="6" t="s">
        <v>86</v>
      </c>
      <c r="B416" s="4" t="s">
        <v>411</v>
      </c>
      <c r="C416" t="s">
        <v>114</v>
      </c>
      <c r="D416" t="s">
        <v>23</v>
      </c>
      <c r="F416" s="1"/>
      <c r="G416" s="1"/>
      <c r="H416" s="1"/>
      <c r="I416" s="1"/>
      <c r="J416" s="1"/>
    </row>
    <row r="417" spans="1:10" customFormat="1" ht="15" hidden="1" x14ac:dyDescent="0.25">
      <c r="A417" s="6" t="s">
        <v>86</v>
      </c>
      <c r="B417" s="4" t="s">
        <v>413</v>
      </c>
      <c r="C417" t="s">
        <v>115</v>
      </c>
      <c r="D417" t="s">
        <v>22</v>
      </c>
      <c r="F417" s="1"/>
      <c r="G417" s="1"/>
      <c r="H417" s="1"/>
      <c r="I417" s="1"/>
      <c r="J417" s="1"/>
    </row>
    <row r="418" spans="1:10" customFormat="1" ht="15" hidden="1" x14ac:dyDescent="0.25">
      <c r="A418" s="6" t="s">
        <v>86</v>
      </c>
      <c r="B418" s="4" t="s">
        <v>414</v>
      </c>
      <c r="C418" t="s">
        <v>116</v>
      </c>
      <c r="D418" t="s">
        <v>22</v>
      </c>
      <c r="F418" s="1"/>
      <c r="G418" s="1"/>
      <c r="H418" s="1"/>
      <c r="I418" s="1"/>
      <c r="J418" s="1"/>
    </row>
    <row r="419" spans="1:10" customFormat="1" ht="15" hidden="1" x14ac:dyDescent="0.25">
      <c r="A419" s="6" t="s">
        <v>86</v>
      </c>
      <c r="B419" s="4" t="s">
        <v>415</v>
      </c>
      <c r="C419" t="s">
        <v>60</v>
      </c>
      <c r="D419" t="s">
        <v>23</v>
      </c>
      <c r="F419" s="1"/>
      <c r="G419" s="1"/>
      <c r="H419" s="1"/>
      <c r="I419" s="1"/>
      <c r="J419" s="1"/>
    </row>
    <row r="420" spans="1:10" customFormat="1" ht="15" hidden="1" x14ac:dyDescent="0.25">
      <c r="A420" s="6" t="s">
        <v>86</v>
      </c>
      <c r="B420" s="4" t="s">
        <v>416</v>
      </c>
      <c r="C420" t="s">
        <v>60</v>
      </c>
      <c r="D420" t="s">
        <v>23</v>
      </c>
      <c r="F420" s="1"/>
      <c r="G420" s="1"/>
      <c r="H420" s="1"/>
      <c r="I420" s="1"/>
      <c r="J420" s="1"/>
    </row>
    <row r="421" spans="1:10" customFormat="1" ht="15" hidden="1" x14ac:dyDescent="0.25">
      <c r="A421" s="6" t="s">
        <v>86</v>
      </c>
      <c r="B421" s="4" t="s">
        <v>417</v>
      </c>
      <c r="C421" t="s">
        <v>244</v>
      </c>
      <c r="D421" t="s">
        <v>22</v>
      </c>
      <c r="F421" s="1"/>
      <c r="G421" s="1"/>
      <c r="H421" s="1"/>
      <c r="I421" s="1"/>
      <c r="J421" s="1"/>
    </row>
    <row r="422" spans="1:10" customFormat="1" ht="15" hidden="1" x14ac:dyDescent="0.25">
      <c r="A422" s="6" t="s">
        <v>86</v>
      </c>
      <c r="B422" s="4" t="s">
        <v>418</v>
      </c>
      <c r="C422" t="s">
        <v>246</v>
      </c>
      <c r="D422" t="s">
        <v>22</v>
      </c>
      <c r="F422" s="1"/>
      <c r="G422" s="1"/>
      <c r="H422" s="1"/>
      <c r="I422" s="1"/>
      <c r="J422" s="1"/>
    </row>
    <row r="423" spans="1:10" customFormat="1" ht="15" hidden="1" x14ac:dyDescent="0.25">
      <c r="A423" s="6" t="s">
        <v>86</v>
      </c>
      <c r="B423" s="4" t="s">
        <v>419</v>
      </c>
      <c r="C423" t="s">
        <v>247</v>
      </c>
      <c r="D423" t="s">
        <v>22</v>
      </c>
      <c r="F423" s="1"/>
      <c r="G423" s="1"/>
      <c r="H423" s="1"/>
      <c r="I423" s="1"/>
      <c r="J423" s="1"/>
    </row>
    <row r="424" spans="1:10" customFormat="1" ht="15" hidden="1" x14ac:dyDescent="0.25">
      <c r="A424" s="6" t="s">
        <v>86</v>
      </c>
      <c r="B424" s="4" t="s">
        <v>420</v>
      </c>
      <c r="C424" t="s">
        <v>248</v>
      </c>
      <c r="D424" t="s">
        <v>22</v>
      </c>
      <c r="F424" s="1"/>
      <c r="G424" s="1"/>
      <c r="H424" s="1"/>
      <c r="I424" s="1"/>
      <c r="J424" s="1"/>
    </row>
    <row r="425" spans="1:10" customFormat="1" ht="15" hidden="1" x14ac:dyDescent="0.25">
      <c r="A425" s="6" t="s">
        <v>86</v>
      </c>
      <c r="B425" s="4" t="s">
        <v>421</v>
      </c>
      <c r="C425" t="s">
        <v>249</v>
      </c>
      <c r="D425" t="s">
        <v>22</v>
      </c>
      <c r="F425" s="1"/>
      <c r="G425" s="1"/>
      <c r="H425" s="1"/>
      <c r="I425" s="1"/>
      <c r="J425" s="1"/>
    </row>
    <row r="426" spans="1:10" customFormat="1" ht="15" hidden="1" x14ac:dyDescent="0.25">
      <c r="A426" s="6" t="s">
        <v>86</v>
      </c>
      <c r="B426" s="4" t="s">
        <v>422</v>
      </c>
      <c r="C426" t="s">
        <v>245</v>
      </c>
      <c r="D426" t="s">
        <v>22</v>
      </c>
      <c r="F426" s="1"/>
      <c r="G426" s="1"/>
      <c r="H426" s="1"/>
      <c r="I426" s="1"/>
      <c r="J426" s="1"/>
    </row>
    <row r="427" spans="1:10" customFormat="1" ht="15" hidden="1" x14ac:dyDescent="0.25">
      <c r="A427" s="6" t="s">
        <v>86</v>
      </c>
      <c r="B427" s="4" t="s">
        <v>423</v>
      </c>
      <c r="C427" t="s">
        <v>250</v>
      </c>
      <c r="D427" t="s">
        <v>22</v>
      </c>
      <c r="F427" s="1"/>
      <c r="G427" s="1"/>
      <c r="H427" s="1"/>
      <c r="I427" s="1"/>
      <c r="J427" s="1"/>
    </row>
    <row r="428" spans="1:10" customFormat="1" ht="15" hidden="1" x14ac:dyDescent="0.25">
      <c r="A428" s="6" t="s">
        <v>86</v>
      </c>
      <c r="B428" s="4" t="s">
        <v>424</v>
      </c>
      <c r="C428" t="s">
        <v>428</v>
      </c>
      <c r="D428" t="s">
        <v>22</v>
      </c>
      <c r="F428" s="1"/>
      <c r="G428" s="1"/>
      <c r="H428" s="1"/>
      <c r="I428" s="1"/>
      <c r="J428" s="1"/>
    </row>
    <row r="429" spans="1:10" customFormat="1" ht="15" hidden="1" x14ac:dyDescent="0.25">
      <c r="A429" s="6" t="s">
        <v>86</v>
      </c>
      <c r="B429" s="4" t="s">
        <v>425</v>
      </c>
      <c r="C429" t="s">
        <v>252</v>
      </c>
      <c r="D429" t="s">
        <v>22</v>
      </c>
      <c r="F429" s="1"/>
      <c r="G429" s="1"/>
      <c r="H429" s="1"/>
      <c r="I429" s="1"/>
      <c r="J429" s="1"/>
    </row>
    <row r="430" spans="1:10" customFormat="1" ht="15" hidden="1" x14ac:dyDescent="0.25">
      <c r="A430" s="6" t="s">
        <v>86</v>
      </c>
      <c r="B430" s="4" t="s">
        <v>426</v>
      </c>
      <c r="C430" t="s">
        <v>269</v>
      </c>
      <c r="D430" t="s">
        <v>22</v>
      </c>
      <c r="F430" s="1"/>
      <c r="G430" s="1"/>
      <c r="H430" s="1"/>
      <c r="I430" s="1"/>
      <c r="J430" s="1"/>
    </row>
    <row r="431" spans="1:10" customFormat="1" ht="15" hidden="1" x14ac:dyDescent="0.25">
      <c r="A431" s="6" t="s">
        <v>86</v>
      </c>
      <c r="B431" s="4" t="s">
        <v>427</v>
      </c>
      <c r="C431" t="s">
        <v>278</v>
      </c>
      <c r="D431" t="s">
        <v>22</v>
      </c>
      <c r="F431" s="1"/>
      <c r="G431" s="1"/>
      <c r="H431" s="1"/>
      <c r="I431" s="1"/>
      <c r="J431" s="1"/>
    </row>
    <row r="432" spans="1:10" customFormat="1" ht="15" hidden="1" x14ac:dyDescent="0.25">
      <c r="A432" s="6" t="s">
        <v>86</v>
      </c>
      <c r="B432" s="4" t="s">
        <v>431</v>
      </c>
      <c r="C432" t="s">
        <v>116</v>
      </c>
      <c r="D432" t="s">
        <v>22</v>
      </c>
      <c r="F432" s="1"/>
      <c r="G432" s="1"/>
      <c r="H432" s="1"/>
      <c r="I432" s="1"/>
      <c r="J432" s="1"/>
    </row>
    <row r="433" spans="1:10" customFormat="1" ht="15" hidden="1" x14ac:dyDescent="0.25">
      <c r="A433" s="6" t="s">
        <v>86</v>
      </c>
      <c r="B433" s="4" t="s">
        <v>432</v>
      </c>
      <c r="C433" t="s">
        <v>60</v>
      </c>
      <c r="D433" t="s">
        <v>23</v>
      </c>
      <c r="F433" s="1"/>
      <c r="G433" s="1"/>
      <c r="H433" s="1"/>
      <c r="I433" s="1"/>
      <c r="J433" s="1"/>
    </row>
    <row r="434" spans="1:10" customFormat="1" ht="15" hidden="1" x14ac:dyDescent="0.25">
      <c r="A434" s="6" t="s">
        <v>86</v>
      </c>
      <c r="B434" s="4" t="s">
        <v>433</v>
      </c>
      <c r="C434" t="s">
        <v>270</v>
      </c>
      <c r="D434" t="s">
        <v>23</v>
      </c>
      <c r="F434" s="1"/>
      <c r="G434" s="1"/>
      <c r="H434" s="1"/>
      <c r="I434" s="1"/>
      <c r="J434" s="1"/>
    </row>
    <row r="435" spans="1:10" customFormat="1" ht="15" hidden="1" x14ac:dyDescent="0.25">
      <c r="A435" s="6" t="s">
        <v>86</v>
      </c>
      <c r="B435" s="4" t="s">
        <v>434</v>
      </c>
      <c r="C435" t="s">
        <v>279</v>
      </c>
      <c r="D435" t="s">
        <v>23</v>
      </c>
      <c r="F435" s="1"/>
      <c r="G435" s="1"/>
      <c r="H435" s="1"/>
      <c r="I435" s="1"/>
      <c r="J435" s="1"/>
    </row>
    <row r="436" spans="1:10" customFormat="1" ht="15" hidden="1" x14ac:dyDescent="0.25">
      <c r="A436" s="6" t="s">
        <v>86</v>
      </c>
      <c r="B436" s="4" t="s">
        <v>435</v>
      </c>
      <c r="C436" t="s">
        <v>280</v>
      </c>
      <c r="D436" t="s">
        <v>23</v>
      </c>
      <c r="F436" s="1"/>
      <c r="G436" s="1"/>
      <c r="H436" s="1"/>
      <c r="I436" s="1"/>
      <c r="J436" s="1"/>
    </row>
    <row r="437" spans="1:10" customFormat="1" ht="15" hidden="1" x14ac:dyDescent="0.25">
      <c r="A437" s="6" t="s">
        <v>86</v>
      </c>
      <c r="B437" s="4" t="s">
        <v>436</v>
      </c>
      <c r="C437" t="s">
        <v>358</v>
      </c>
      <c r="D437" t="s">
        <v>23</v>
      </c>
      <c r="F437" s="1"/>
      <c r="G437" s="1"/>
      <c r="H437" s="1"/>
      <c r="I437" s="1"/>
      <c r="J437" s="1"/>
    </row>
    <row r="438" spans="1:10" customFormat="1" ht="15" hidden="1" x14ac:dyDescent="0.25">
      <c r="A438" s="6" t="s">
        <v>86</v>
      </c>
      <c r="B438" s="4" t="s">
        <v>437</v>
      </c>
      <c r="C438" t="s">
        <v>60</v>
      </c>
      <c r="D438" t="s">
        <v>23</v>
      </c>
      <c r="F438" s="1"/>
      <c r="G438" s="1"/>
      <c r="H438" s="1"/>
      <c r="I438" s="1"/>
      <c r="J438" s="1"/>
    </row>
    <row r="439" spans="1:10" customFormat="1" ht="15" hidden="1" x14ac:dyDescent="0.25">
      <c r="A439" s="6" t="s">
        <v>86</v>
      </c>
      <c r="B439" s="4" t="s">
        <v>438</v>
      </c>
      <c r="C439" t="s">
        <v>271</v>
      </c>
      <c r="D439" t="s">
        <v>22</v>
      </c>
      <c r="F439" s="1"/>
      <c r="G439" s="1"/>
      <c r="H439" s="1"/>
      <c r="I439" s="1"/>
      <c r="J439" s="1"/>
    </row>
    <row r="440" spans="1:10" customFormat="1" ht="15" hidden="1" x14ac:dyDescent="0.25">
      <c r="A440" s="6" t="s">
        <v>86</v>
      </c>
      <c r="B440" s="4" t="s">
        <v>439</v>
      </c>
      <c r="C440" t="s">
        <v>272</v>
      </c>
      <c r="D440" t="s">
        <v>22</v>
      </c>
      <c r="F440" s="1"/>
      <c r="G440" s="1"/>
      <c r="H440" s="1"/>
      <c r="I440" s="1"/>
      <c r="J440" s="1"/>
    </row>
    <row r="441" spans="1:10" customFormat="1" ht="15" hidden="1" x14ac:dyDescent="0.25">
      <c r="A441" s="6" t="s">
        <v>86</v>
      </c>
      <c r="B441" s="4" t="s">
        <v>440</v>
      </c>
      <c r="C441" t="s">
        <v>273</v>
      </c>
      <c r="D441" t="s">
        <v>22</v>
      </c>
      <c r="F441" s="1"/>
      <c r="G441" s="1"/>
      <c r="H441" s="1"/>
      <c r="I441" s="1"/>
      <c r="J441" s="1"/>
    </row>
    <row r="442" spans="1:10" customFormat="1" ht="15" hidden="1" x14ac:dyDescent="0.25">
      <c r="A442" s="6" t="s">
        <v>86</v>
      </c>
      <c r="B442" s="4" t="s">
        <v>441</v>
      </c>
      <c r="C442" t="s">
        <v>274</v>
      </c>
      <c r="D442" t="s">
        <v>22</v>
      </c>
      <c r="F442" s="1"/>
      <c r="G442" s="1"/>
      <c r="H442" s="1"/>
      <c r="I442" s="1"/>
      <c r="J442" s="1"/>
    </row>
    <row r="443" spans="1:10" customFormat="1" ht="15" hidden="1" x14ac:dyDescent="0.25">
      <c r="A443" s="6" t="s">
        <v>86</v>
      </c>
      <c r="B443" s="4" t="s">
        <v>442</v>
      </c>
      <c r="C443" t="s">
        <v>277</v>
      </c>
      <c r="D443" t="s">
        <v>22</v>
      </c>
      <c r="F443" s="1"/>
      <c r="G443" s="1"/>
      <c r="H443" s="1"/>
      <c r="I443" s="1"/>
      <c r="J443" s="1"/>
    </row>
    <row r="444" spans="1:10" customFormat="1" ht="15" hidden="1" x14ac:dyDescent="0.25">
      <c r="A444" s="6" t="s">
        <v>86</v>
      </c>
      <c r="B444" s="4" t="s">
        <v>443</v>
      </c>
      <c r="C444" t="s">
        <v>295</v>
      </c>
      <c r="D444" t="s">
        <v>22</v>
      </c>
      <c r="F444" s="1"/>
      <c r="G444" s="1"/>
      <c r="H444" s="1"/>
      <c r="I444" s="1"/>
      <c r="J444" s="1"/>
    </row>
    <row r="445" spans="1:10" customFormat="1" ht="15" hidden="1" x14ac:dyDescent="0.25">
      <c r="A445" s="6" t="s">
        <v>86</v>
      </c>
      <c r="B445" s="4" t="s">
        <v>444</v>
      </c>
      <c r="C445" t="s">
        <v>296</v>
      </c>
      <c r="D445" t="s">
        <v>22</v>
      </c>
      <c r="F445" s="1"/>
      <c r="G445" s="1"/>
      <c r="H445" s="1"/>
      <c r="I445" s="1"/>
      <c r="J445" s="1"/>
    </row>
    <row r="446" spans="1:10" customFormat="1" ht="15" hidden="1" x14ac:dyDescent="0.25">
      <c r="A446" s="6" t="s">
        <v>86</v>
      </c>
      <c r="B446" s="4" t="s">
        <v>445</v>
      </c>
      <c r="C446" t="s">
        <v>297</v>
      </c>
      <c r="D446" t="s">
        <v>22</v>
      </c>
      <c r="F446" s="1"/>
      <c r="G446" s="1"/>
      <c r="H446" s="1"/>
      <c r="I446" s="1"/>
      <c r="J446" s="1"/>
    </row>
    <row r="447" spans="1:10" customFormat="1" ht="15" hidden="1" x14ac:dyDescent="0.25">
      <c r="A447" s="6" t="s">
        <v>86</v>
      </c>
      <c r="B447" s="4" t="s">
        <v>448</v>
      </c>
      <c r="C447" t="s">
        <v>300</v>
      </c>
      <c r="D447" t="s">
        <v>22</v>
      </c>
      <c r="F447" s="1"/>
      <c r="G447" s="1"/>
      <c r="H447" s="1"/>
      <c r="I447" s="1"/>
      <c r="J447" s="1"/>
    </row>
    <row r="448" spans="1:10" customFormat="1" ht="15" hidden="1" x14ac:dyDescent="0.25">
      <c r="A448" s="6" t="s">
        <v>86</v>
      </c>
      <c r="B448" s="4" t="s">
        <v>449</v>
      </c>
      <c r="C448" t="s">
        <v>301</v>
      </c>
      <c r="D448" t="s">
        <v>22</v>
      </c>
      <c r="F448" s="1"/>
      <c r="G448" s="1"/>
      <c r="H448" s="1"/>
      <c r="I448" s="1"/>
      <c r="J448" s="1"/>
    </row>
    <row r="449" spans="1:10" customFormat="1" ht="15" hidden="1" x14ac:dyDescent="0.25">
      <c r="A449" s="6" t="s">
        <v>86</v>
      </c>
      <c r="B449" s="4" t="s">
        <v>450</v>
      </c>
      <c r="C449" t="s">
        <v>302</v>
      </c>
      <c r="D449" t="s">
        <v>22</v>
      </c>
      <c r="F449" s="1"/>
      <c r="G449" s="1"/>
      <c r="H449" s="1"/>
      <c r="I449" s="1"/>
      <c r="J449" s="1"/>
    </row>
    <row r="450" spans="1:10" customFormat="1" ht="15" hidden="1" x14ac:dyDescent="0.25">
      <c r="A450" s="6" t="s">
        <v>86</v>
      </c>
      <c r="B450" s="4" t="s">
        <v>451</v>
      </c>
      <c r="C450" t="s">
        <v>303</v>
      </c>
      <c r="D450" t="s">
        <v>22</v>
      </c>
      <c r="F450" s="1"/>
      <c r="G450" s="1"/>
      <c r="H450" s="1"/>
      <c r="I450" s="1"/>
      <c r="J450" s="1"/>
    </row>
    <row r="451" spans="1:10" customFormat="1" ht="15" hidden="1" x14ac:dyDescent="0.25">
      <c r="A451" s="6" t="s">
        <v>86</v>
      </c>
      <c r="B451" s="4" t="s">
        <v>453</v>
      </c>
      <c r="C451" t="s">
        <v>304</v>
      </c>
      <c r="D451" t="s">
        <v>22</v>
      </c>
      <c r="F451" s="1"/>
      <c r="G451" s="1"/>
      <c r="H451" s="1"/>
      <c r="I451" s="1"/>
      <c r="J451" s="1"/>
    </row>
    <row r="452" spans="1:10" customFormat="1" ht="15" hidden="1" x14ac:dyDescent="0.25">
      <c r="A452" s="6" t="s">
        <v>86</v>
      </c>
      <c r="B452" s="4" t="s">
        <v>455</v>
      </c>
      <c r="C452" t="s">
        <v>311</v>
      </c>
      <c r="D452" t="s">
        <v>22</v>
      </c>
      <c r="F452" s="1"/>
      <c r="G452" s="1"/>
      <c r="H452" s="1"/>
      <c r="I452" s="1"/>
      <c r="J452" s="1"/>
    </row>
    <row r="453" spans="1:10" customFormat="1" ht="15" hidden="1" x14ac:dyDescent="0.25">
      <c r="A453" s="6" t="s">
        <v>86</v>
      </c>
      <c r="B453" s="4">
        <v>36</v>
      </c>
      <c r="C453" t="s">
        <v>458</v>
      </c>
      <c r="F453" s="1"/>
      <c r="G453" s="1"/>
      <c r="H453" s="1"/>
      <c r="I453" s="1"/>
      <c r="J453" s="1"/>
    </row>
    <row r="454" spans="1:10" customFormat="1" ht="15" hidden="1" x14ac:dyDescent="0.25">
      <c r="A454" s="6" t="s">
        <v>86</v>
      </c>
      <c r="B454" s="4">
        <v>36.1</v>
      </c>
      <c r="C454" t="s">
        <v>2</v>
      </c>
      <c r="D454" t="s">
        <v>22</v>
      </c>
      <c r="F454" s="1"/>
      <c r="G454" s="1"/>
      <c r="H454" s="1"/>
      <c r="I454" s="1"/>
      <c r="J454" s="1"/>
    </row>
    <row r="455" spans="1:10" customFormat="1" ht="15" hidden="1" x14ac:dyDescent="0.25">
      <c r="A455" s="6" t="s">
        <v>86</v>
      </c>
      <c r="B455" s="4" t="s">
        <v>461</v>
      </c>
      <c r="C455" t="s">
        <v>113</v>
      </c>
      <c r="D455" t="s">
        <v>22</v>
      </c>
      <c r="F455" s="1"/>
      <c r="G455" s="1"/>
      <c r="H455" s="1"/>
      <c r="I455" s="1"/>
      <c r="J455" s="1"/>
    </row>
    <row r="456" spans="1:10" customFormat="1" ht="15" hidden="1" x14ac:dyDescent="0.25">
      <c r="A456" s="6" t="s">
        <v>86</v>
      </c>
      <c r="B456" s="4" t="s">
        <v>462</v>
      </c>
      <c r="C456" t="s">
        <v>119</v>
      </c>
      <c r="D456" t="s">
        <v>22</v>
      </c>
      <c r="F456" s="1"/>
      <c r="G456" s="1"/>
      <c r="H456" s="1"/>
      <c r="I456" s="1"/>
      <c r="J456" s="1"/>
    </row>
    <row r="457" spans="1:10" customFormat="1" ht="15" hidden="1" x14ac:dyDescent="0.25">
      <c r="A457" s="6" t="s">
        <v>86</v>
      </c>
      <c r="B457" s="4" t="s">
        <v>463</v>
      </c>
      <c r="C457" t="s">
        <v>120</v>
      </c>
      <c r="D457" t="s">
        <v>22</v>
      </c>
      <c r="F457" s="1"/>
      <c r="G457" s="1"/>
      <c r="H457" s="1"/>
      <c r="I457" s="1"/>
      <c r="J457" s="1"/>
    </row>
    <row r="458" spans="1:10" customFormat="1" ht="15" hidden="1" x14ac:dyDescent="0.25">
      <c r="A458" s="6" t="s">
        <v>86</v>
      </c>
      <c r="B458" s="4" t="s">
        <v>464</v>
      </c>
      <c r="C458" t="s">
        <v>121</v>
      </c>
      <c r="D458" t="s">
        <v>22</v>
      </c>
      <c r="F458" s="1"/>
      <c r="G458" s="1"/>
      <c r="H458" s="1"/>
      <c r="I458" s="1"/>
      <c r="J458" s="1"/>
    </row>
    <row r="459" spans="1:10" customFormat="1" ht="15" hidden="1" x14ac:dyDescent="0.25">
      <c r="A459" s="6" t="s">
        <v>86</v>
      </c>
      <c r="B459" s="4" t="s">
        <v>465</v>
      </c>
      <c r="C459" t="s">
        <v>114</v>
      </c>
      <c r="D459" t="s">
        <v>23</v>
      </c>
      <c r="F459" s="1"/>
      <c r="G459" s="1"/>
      <c r="H459" s="1"/>
      <c r="I459" s="1"/>
      <c r="J459" s="1"/>
    </row>
    <row r="460" spans="1:10" customFormat="1" ht="15" hidden="1" x14ac:dyDescent="0.25">
      <c r="A460" s="6" t="s">
        <v>86</v>
      </c>
      <c r="B460" s="4" t="s">
        <v>466</v>
      </c>
      <c r="C460" t="s">
        <v>115</v>
      </c>
      <c r="D460" t="s">
        <v>22</v>
      </c>
      <c r="F460" s="1"/>
      <c r="G460" s="1"/>
      <c r="H460" s="1"/>
      <c r="I460" s="1"/>
      <c r="J460" s="1"/>
    </row>
    <row r="461" spans="1:10" customFormat="1" ht="15" hidden="1" x14ac:dyDescent="0.25">
      <c r="A461" s="6" t="s">
        <v>86</v>
      </c>
      <c r="B461" s="4" t="s">
        <v>467</v>
      </c>
      <c r="C461" t="s">
        <v>116</v>
      </c>
      <c r="D461" t="s">
        <v>22</v>
      </c>
      <c r="F461" s="1"/>
      <c r="G461" s="1"/>
      <c r="H461" s="1"/>
      <c r="I461" s="1"/>
      <c r="J461" s="1"/>
    </row>
    <row r="462" spans="1:10" customFormat="1" ht="15" hidden="1" x14ac:dyDescent="0.25">
      <c r="A462" s="6" t="s">
        <v>86</v>
      </c>
      <c r="B462" s="4" t="s">
        <v>468</v>
      </c>
      <c r="C462" t="s">
        <v>60</v>
      </c>
      <c r="D462" t="s">
        <v>23</v>
      </c>
      <c r="F462" s="1"/>
      <c r="G462" s="1"/>
      <c r="H462" s="1"/>
      <c r="I462" s="1"/>
      <c r="J462" s="1"/>
    </row>
    <row r="463" spans="1:10" customFormat="1" ht="15" hidden="1" x14ac:dyDescent="0.25">
      <c r="A463" s="6" t="s">
        <v>86</v>
      </c>
      <c r="B463" s="4" t="s">
        <v>469</v>
      </c>
      <c r="C463" t="s">
        <v>60</v>
      </c>
      <c r="D463" t="s">
        <v>23</v>
      </c>
      <c r="F463" s="1"/>
      <c r="G463" s="1"/>
      <c r="H463" s="1"/>
      <c r="I463" s="1"/>
      <c r="J463" s="1"/>
    </row>
    <row r="464" spans="1:10" customFormat="1" ht="15" hidden="1" x14ac:dyDescent="0.25">
      <c r="A464" s="6" t="s">
        <v>86</v>
      </c>
      <c r="B464" s="4">
        <v>37</v>
      </c>
      <c r="C464" t="s">
        <v>470</v>
      </c>
      <c r="D464" t="s">
        <v>22</v>
      </c>
      <c r="F464" s="1"/>
      <c r="G464" s="1"/>
      <c r="H464" s="1"/>
      <c r="I464" s="1"/>
      <c r="J464" s="1"/>
    </row>
    <row r="465" spans="1:10" customFormat="1" ht="15" hidden="1" x14ac:dyDescent="0.25">
      <c r="A465" s="6" t="s">
        <v>86</v>
      </c>
      <c r="B465" s="4">
        <v>37.1</v>
      </c>
      <c r="C465" t="s">
        <v>311</v>
      </c>
      <c r="D465" t="s">
        <v>22</v>
      </c>
      <c r="F465" s="1"/>
      <c r="G465" s="1"/>
      <c r="H465" s="1"/>
      <c r="I465" s="1"/>
      <c r="J465" s="1"/>
    </row>
    <row r="466" spans="1:10" customFormat="1" ht="15" hidden="1" x14ac:dyDescent="0.25">
      <c r="A466" s="6" t="s">
        <v>86</v>
      </c>
      <c r="B466" s="4">
        <v>38</v>
      </c>
      <c r="C466" t="s">
        <v>471</v>
      </c>
      <c r="D466" t="s">
        <v>22</v>
      </c>
      <c r="F466" s="1"/>
      <c r="G466" s="1"/>
      <c r="H466" s="1"/>
      <c r="I466" s="1"/>
      <c r="J466" s="1"/>
    </row>
    <row r="467" spans="1:10" customFormat="1" ht="15" hidden="1" x14ac:dyDescent="0.25">
      <c r="A467" s="6" t="s">
        <v>86</v>
      </c>
      <c r="B467" s="4">
        <v>39</v>
      </c>
      <c r="C467" t="s">
        <v>1</v>
      </c>
      <c r="D467" t="s">
        <v>22</v>
      </c>
      <c r="F467" s="1"/>
      <c r="G467" s="1"/>
      <c r="H467" s="1"/>
      <c r="I467" s="1"/>
      <c r="J467" s="1"/>
    </row>
    <row r="468" spans="1:10" customFormat="1" ht="15" hidden="1" x14ac:dyDescent="0.25">
      <c r="A468" s="6" t="s">
        <v>86</v>
      </c>
      <c r="B468" s="4">
        <v>39.1</v>
      </c>
      <c r="C468" t="s">
        <v>0</v>
      </c>
      <c r="D468" t="s">
        <v>22</v>
      </c>
      <c r="F468" s="1"/>
      <c r="G468" s="1"/>
      <c r="H468" s="1"/>
      <c r="I468" s="1"/>
      <c r="J468" s="1"/>
    </row>
    <row r="469" spans="1:10" customFormat="1" ht="15" hidden="1" x14ac:dyDescent="0.25">
      <c r="A469" s="6" t="s">
        <v>86</v>
      </c>
      <c r="B469" s="4">
        <v>40</v>
      </c>
      <c r="C469" t="s">
        <v>475</v>
      </c>
      <c r="D469" t="s">
        <v>22</v>
      </c>
      <c r="F469" s="1"/>
      <c r="G469" s="1"/>
      <c r="H469" s="1"/>
      <c r="I469" s="1"/>
      <c r="J469" s="1"/>
    </row>
    <row r="470" spans="1:10" customFormat="1" ht="15" hidden="1" x14ac:dyDescent="0.25">
      <c r="A470" s="6" t="s">
        <v>86</v>
      </c>
      <c r="B470" s="4">
        <v>40.1</v>
      </c>
      <c r="C470" t="s">
        <v>476</v>
      </c>
      <c r="D470" t="s">
        <v>22</v>
      </c>
      <c r="F470" s="1"/>
      <c r="G470" s="1"/>
      <c r="H470" s="1"/>
      <c r="I470" s="1"/>
      <c r="J470" s="1"/>
    </row>
    <row r="471" spans="1:10" customFormat="1" ht="15" hidden="1" x14ac:dyDescent="0.25">
      <c r="A471" s="6" t="s">
        <v>86</v>
      </c>
      <c r="B471" s="4">
        <v>41</v>
      </c>
      <c r="C471" t="s">
        <v>477</v>
      </c>
      <c r="D471" t="s">
        <v>22</v>
      </c>
      <c r="F471" s="1"/>
      <c r="G471" s="1"/>
      <c r="H471" s="1"/>
      <c r="I471" s="1"/>
      <c r="J471" s="1"/>
    </row>
    <row r="472" spans="1:10" customFormat="1" ht="15" hidden="1" x14ac:dyDescent="0.25">
      <c r="A472" s="6" t="s">
        <v>86</v>
      </c>
      <c r="B472" s="4">
        <v>43</v>
      </c>
      <c r="C472" t="s">
        <v>478</v>
      </c>
      <c r="D472" t="s">
        <v>22</v>
      </c>
      <c r="F472" s="1"/>
      <c r="G472" s="1"/>
      <c r="H472" s="1"/>
      <c r="I472" s="1"/>
      <c r="J472" s="1"/>
    </row>
    <row r="473" spans="1:10" customFormat="1" ht="15" hidden="1" x14ac:dyDescent="0.25">
      <c r="A473" s="6" t="s">
        <v>86</v>
      </c>
      <c r="B473" s="4">
        <v>44</v>
      </c>
      <c r="C473" t="s">
        <v>480</v>
      </c>
      <c r="D473" t="s">
        <v>22</v>
      </c>
      <c r="F473" s="1"/>
      <c r="G473" s="1"/>
      <c r="H473" s="1"/>
      <c r="I473" s="1"/>
      <c r="J473" s="1"/>
    </row>
    <row r="474" spans="1:10" customFormat="1" ht="15" hidden="1" x14ac:dyDescent="0.25">
      <c r="A474" s="6" t="s">
        <v>86</v>
      </c>
      <c r="B474" s="4">
        <v>45</v>
      </c>
      <c r="C474" t="s">
        <v>481</v>
      </c>
      <c r="D474" t="s">
        <v>22</v>
      </c>
      <c r="F474" s="1"/>
      <c r="G474" s="1"/>
      <c r="H474" s="1"/>
      <c r="I474" s="1"/>
      <c r="J474" s="1"/>
    </row>
    <row r="475" spans="1:10" customFormat="1" ht="15" hidden="1" x14ac:dyDescent="0.25">
      <c r="A475" s="6" t="s">
        <v>86</v>
      </c>
      <c r="B475" s="4">
        <v>46</v>
      </c>
      <c r="C475" t="s">
        <v>482</v>
      </c>
      <c r="F475" s="1"/>
      <c r="G475" s="1"/>
      <c r="H475" s="1"/>
      <c r="I475" s="1"/>
      <c r="J475" s="1"/>
    </row>
    <row r="476" spans="1:10" s="71" customFormat="1" x14ac:dyDescent="0.3">
      <c r="A476" s="61" t="s">
        <v>530</v>
      </c>
      <c r="B476" s="125"/>
      <c r="E476" s="72" t="s">
        <v>23</v>
      </c>
      <c r="F476" s="72">
        <f>SUM(F2:F475)</f>
        <v>41941840</v>
      </c>
      <c r="G476" s="65">
        <f>SUM(G2:G475)</f>
        <v>10748876</v>
      </c>
      <c r="H476" s="65">
        <f>SUM(H2:H475)</f>
        <v>29615000</v>
      </c>
      <c r="I476" s="65">
        <f>SUM(I2:I475)</f>
        <v>166122154</v>
      </c>
      <c r="J476" s="65">
        <f>SUM(J2:J475)</f>
        <v>396459004</v>
      </c>
    </row>
    <row r="477" spans="1:10" s="2" customFormat="1" ht="15" hidden="1" x14ac:dyDescent="0.25">
      <c r="A477" s="6"/>
      <c r="B477" s="5"/>
      <c r="E477" s="3"/>
      <c r="F477" s="3"/>
      <c r="G477" s="3"/>
      <c r="H477" s="3"/>
      <c r="I477" s="3"/>
      <c r="J477" s="3"/>
    </row>
    <row r="479" spans="1:10" x14ac:dyDescent="0.3">
      <c r="A479" s="127" t="s">
        <v>627</v>
      </c>
      <c r="B479" s="128"/>
      <c r="C479" s="127"/>
      <c r="D479" s="127"/>
      <c r="E479" s="127"/>
      <c r="F479" s="127"/>
      <c r="G479" s="66"/>
      <c r="H479" s="66"/>
      <c r="I479" s="66"/>
      <c r="J479" s="66"/>
    </row>
    <row r="480" spans="1:10" x14ac:dyDescent="0.3">
      <c r="A480" s="79" t="s">
        <v>628</v>
      </c>
      <c r="B480" s="122"/>
      <c r="F480" s="66"/>
    </row>
  </sheetData>
  <autoFilter ref="B1:J477">
    <filterColumn colId="3">
      <customFilters>
        <customFilter operator="notEqual" val=" "/>
      </customFilters>
    </filterColumn>
  </autoFilter>
  <sortState ref="A2:L475">
    <sortCondition ref="E2:E483"/>
  </sortState>
  <mergeCells count="1">
    <mergeCell ref="A479:F479"/>
  </mergeCells>
  <hyperlinks>
    <hyperlink ref="A480"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topLeftCell="A60" workbookViewId="0">
      <selection activeCell="A69" sqref="A69"/>
    </sheetView>
  </sheetViews>
  <sheetFormatPr defaultColWidth="9.140625" defaultRowHeight="16.5" x14ac:dyDescent="0.3"/>
  <cols>
    <col min="1" max="1" width="69.140625" style="66" customWidth="1"/>
    <col min="2" max="5" width="9.140625" style="66"/>
    <col min="6" max="6" width="10.5703125" style="66" customWidth="1"/>
    <col min="7" max="16384" width="9.140625" style="66"/>
  </cols>
  <sheetData>
    <row r="1" spans="1:1" x14ac:dyDescent="0.3">
      <c r="A1" s="77" t="s">
        <v>613</v>
      </c>
    </row>
    <row r="2" spans="1:1" x14ac:dyDescent="0.3">
      <c r="A2" s="66" t="s">
        <v>1</v>
      </c>
    </row>
    <row r="3" spans="1:1" x14ac:dyDescent="0.3">
      <c r="A3" s="66" t="s">
        <v>0</v>
      </c>
    </row>
    <row r="4" spans="1:1" x14ac:dyDescent="0.3">
      <c r="A4" s="66" t="s">
        <v>3</v>
      </c>
    </row>
    <row r="5" spans="1:1" x14ac:dyDescent="0.3">
      <c r="A5" s="66" t="s">
        <v>2</v>
      </c>
    </row>
    <row r="6" spans="1:1" x14ac:dyDescent="0.3">
      <c r="A6" s="64" t="s">
        <v>63</v>
      </c>
    </row>
    <row r="7" spans="1:1" x14ac:dyDescent="0.3">
      <c r="A7" s="64" t="s">
        <v>76</v>
      </c>
    </row>
    <row r="8" spans="1:1" x14ac:dyDescent="0.3">
      <c r="A8" s="64" t="s">
        <v>77</v>
      </c>
    </row>
    <row r="9" spans="1:1" x14ac:dyDescent="0.3">
      <c r="A9" s="64" t="s">
        <v>78</v>
      </c>
    </row>
    <row r="10" spans="1:1" x14ac:dyDescent="0.3">
      <c r="A10" s="66" t="s">
        <v>58</v>
      </c>
    </row>
    <row r="11" spans="1:1" x14ac:dyDescent="0.3">
      <c r="A11" s="66" t="s">
        <v>73</v>
      </c>
    </row>
    <row r="12" spans="1:1" x14ac:dyDescent="0.3">
      <c r="A12" s="66" t="s">
        <v>100</v>
      </c>
    </row>
    <row r="13" spans="1:1" x14ac:dyDescent="0.3">
      <c r="A13" s="66" t="s">
        <v>110</v>
      </c>
    </row>
    <row r="14" spans="1:1" x14ac:dyDescent="0.3">
      <c r="A14" s="66" t="s">
        <v>112</v>
      </c>
    </row>
    <row r="15" spans="1:1" x14ac:dyDescent="0.3">
      <c r="A15" s="66" t="s">
        <v>113</v>
      </c>
    </row>
    <row r="16" spans="1:1" x14ac:dyDescent="0.3">
      <c r="A16" s="66" t="s">
        <v>119</v>
      </c>
    </row>
    <row r="17" spans="1:1" x14ac:dyDescent="0.3">
      <c r="A17" s="66" t="s">
        <v>121</v>
      </c>
    </row>
    <row r="18" spans="1:1" x14ac:dyDescent="0.3">
      <c r="A18" s="66" t="s">
        <v>115</v>
      </c>
    </row>
    <row r="19" spans="1:1" x14ac:dyDescent="0.3">
      <c r="A19" s="66" t="s">
        <v>124</v>
      </c>
    </row>
    <row r="20" spans="1:1" x14ac:dyDescent="0.3">
      <c r="A20" s="66" t="s">
        <v>99</v>
      </c>
    </row>
    <row r="21" spans="1:1" x14ac:dyDescent="0.3">
      <c r="A21" s="66" t="s">
        <v>225</v>
      </c>
    </row>
    <row r="22" spans="1:1" x14ac:dyDescent="0.3">
      <c r="A22" s="66" t="s">
        <v>243</v>
      </c>
    </row>
    <row r="23" spans="1:1" x14ac:dyDescent="0.3">
      <c r="A23" s="66" t="s">
        <v>244</v>
      </c>
    </row>
    <row r="24" spans="1:1" x14ac:dyDescent="0.3">
      <c r="A24" s="66" t="s">
        <v>246</v>
      </c>
    </row>
    <row r="25" spans="1:1" x14ac:dyDescent="0.3">
      <c r="A25" s="66" t="s">
        <v>247</v>
      </c>
    </row>
    <row r="26" spans="1:1" x14ac:dyDescent="0.3">
      <c r="A26" s="66" t="s">
        <v>248</v>
      </c>
    </row>
    <row r="27" spans="1:1" x14ac:dyDescent="0.3">
      <c r="A27" s="66" t="s">
        <v>249</v>
      </c>
    </row>
    <row r="28" spans="1:1" x14ac:dyDescent="0.3">
      <c r="A28" s="66" t="s">
        <v>245</v>
      </c>
    </row>
    <row r="29" spans="1:1" x14ac:dyDescent="0.3">
      <c r="A29" s="66" t="s">
        <v>250</v>
      </c>
    </row>
    <row r="30" spans="1:1" x14ac:dyDescent="0.3">
      <c r="A30" s="66" t="s">
        <v>251</v>
      </c>
    </row>
    <row r="31" spans="1:1" x14ac:dyDescent="0.3">
      <c r="A31" s="66" t="s">
        <v>252</v>
      </c>
    </row>
    <row r="32" spans="1:1" x14ac:dyDescent="0.3">
      <c r="A32" s="66" t="s">
        <v>269</v>
      </c>
    </row>
    <row r="33" spans="1:1" x14ac:dyDescent="0.3">
      <c r="A33" s="66" t="s">
        <v>278</v>
      </c>
    </row>
    <row r="34" spans="1:1" x14ac:dyDescent="0.3">
      <c r="A34" s="66" t="s">
        <v>279</v>
      </c>
    </row>
    <row r="35" spans="1:1" x14ac:dyDescent="0.3">
      <c r="A35" s="66" t="s">
        <v>280</v>
      </c>
    </row>
    <row r="36" spans="1:1" x14ac:dyDescent="0.3">
      <c r="A36" s="66" t="s">
        <v>271</v>
      </c>
    </row>
    <row r="37" spans="1:1" x14ac:dyDescent="0.3">
      <c r="A37" s="66" t="s">
        <v>272</v>
      </c>
    </row>
    <row r="38" spans="1:1" x14ac:dyDescent="0.3">
      <c r="A38" s="66" t="s">
        <v>273</v>
      </c>
    </row>
    <row r="39" spans="1:1" x14ac:dyDescent="0.3">
      <c r="A39" s="66" t="s">
        <v>274</v>
      </c>
    </row>
    <row r="40" spans="1:1" x14ac:dyDescent="0.3">
      <c r="A40" s="66" t="s">
        <v>275</v>
      </c>
    </row>
    <row r="41" spans="1:1" x14ac:dyDescent="0.3">
      <c r="A41" s="66" t="s">
        <v>276</v>
      </c>
    </row>
    <row r="42" spans="1:1" x14ac:dyDescent="0.3">
      <c r="A42" s="66" t="s">
        <v>277</v>
      </c>
    </row>
    <row r="43" spans="1:1" x14ac:dyDescent="0.3">
      <c r="A43" s="66" t="s">
        <v>295</v>
      </c>
    </row>
    <row r="44" spans="1:1" x14ac:dyDescent="0.3">
      <c r="A44" s="66" t="s">
        <v>296</v>
      </c>
    </row>
    <row r="45" spans="1:1" x14ac:dyDescent="0.3">
      <c r="A45" s="66" t="s">
        <v>299</v>
      </c>
    </row>
    <row r="46" spans="1:1" x14ac:dyDescent="0.3">
      <c r="A46" s="66" t="s">
        <v>300</v>
      </c>
    </row>
    <row r="47" spans="1:1" x14ac:dyDescent="0.3">
      <c r="A47" s="66" t="s">
        <v>301</v>
      </c>
    </row>
    <row r="48" spans="1:1" x14ac:dyDescent="0.3">
      <c r="A48" s="66" t="s">
        <v>302</v>
      </c>
    </row>
    <row r="49" spans="1:1" x14ac:dyDescent="0.3">
      <c r="A49" s="66" t="s">
        <v>303</v>
      </c>
    </row>
    <row r="50" spans="1:1" x14ac:dyDescent="0.3">
      <c r="A50" s="66" t="s">
        <v>304</v>
      </c>
    </row>
    <row r="51" spans="1:1" x14ac:dyDescent="0.3">
      <c r="A51" s="66" t="s">
        <v>306</v>
      </c>
    </row>
    <row r="52" spans="1:1" x14ac:dyDescent="0.3">
      <c r="A52" s="66" t="s">
        <v>311</v>
      </c>
    </row>
    <row r="53" spans="1:1" x14ac:dyDescent="0.3">
      <c r="A53" s="66" t="s">
        <v>313</v>
      </c>
    </row>
    <row r="54" spans="1:1" x14ac:dyDescent="0.3">
      <c r="A54" s="66" t="s">
        <v>320</v>
      </c>
    </row>
    <row r="55" spans="1:1" x14ac:dyDescent="0.3">
      <c r="A55" s="66" t="s">
        <v>322</v>
      </c>
    </row>
    <row r="56" spans="1:1" x14ac:dyDescent="0.3">
      <c r="A56" s="66" t="s">
        <v>373</v>
      </c>
    </row>
    <row r="57" spans="1:1" x14ac:dyDescent="0.3">
      <c r="A57" s="66" t="s">
        <v>376</v>
      </c>
    </row>
    <row r="58" spans="1:1" x14ac:dyDescent="0.3">
      <c r="A58" s="66" t="s">
        <v>379</v>
      </c>
    </row>
    <row r="59" spans="1:1" x14ac:dyDescent="0.3">
      <c r="A59" s="66" t="s">
        <v>383</v>
      </c>
    </row>
    <row r="60" spans="1:1" x14ac:dyDescent="0.3">
      <c r="A60" s="66" t="s">
        <v>392</v>
      </c>
    </row>
    <row r="61" spans="1:1" x14ac:dyDescent="0.3">
      <c r="A61" s="66" t="s">
        <v>312</v>
      </c>
    </row>
    <row r="62" spans="1:1" x14ac:dyDescent="0.3">
      <c r="A62" s="66" t="s">
        <v>395</v>
      </c>
    </row>
    <row r="63" spans="1:1" x14ac:dyDescent="0.3">
      <c r="A63" s="66" t="s">
        <v>117</v>
      </c>
    </row>
    <row r="64" spans="1:1" x14ac:dyDescent="0.3">
      <c r="A64" s="66" t="s">
        <v>107</v>
      </c>
    </row>
    <row r="65" spans="1:6" x14ac:dyDescent="0.3">
      <c r="A65" s="66" t="s">
        <v>118</v>
      </c>
    </row>
    <row r="66" spans="1:6" x14ac:dyDescent="0.3">
      <c r="A66" s="66" t="s">
        <v>428</v>
      </c>
    </row>
    <row r="67" spans="1:6" x14ac:dyDescent="0.3">
      <c r="A67" s="66" t="s">
        <v>476</v>
      </c>
    </row>
    <row r="69" spans="1:6" x14ac:dyDescent="0.3">
      <c r="A69" s="71" t="s">
        <v>629</v>
      </c>
    </row>
    <row r="71" spans="1:6" x14ac:dyDescent="0.3">
      <c r="A71" s="127" t="s">
        <v>627</v>
      </c>
      <c r="B71" s="127"/>
      <c r="C71" s="127"/>
      <c r="D71" s="127"/>
      <c r="E71" s="127"/>
      <c r="F71" s="127"/>
    </row>
    <row r="72" spans="1:6" x14ac:dyDescent="0.3">
      <c r="A72" s="79" t="s">
        <v>628</v>
      </c>
    </row>
  </sheetData>
  <mergeCells count="1">
    <mergeCell ref="A71:F71"/>
  </mergeCells>
  <hyperlinks>
    <hyperlink ref="A72" r:id="rId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5"/>
  <sheetViews>
    <sheetView topLeftCell="A271" workbookViewId="0">
      <selection activeCell="C288" sqref="C288"/>
    </sheetView>
  </sheetViews>
  <sheetFormatPr defaultColWidth="9.140625" defaultRowHeight="16.5" x14ac:dyDescent="0.3"/>
  <cols>
    <col min="1" max="1" width="24.5703125" style="66" customWidth="1"/>
    <col min="2" max="2" width="23" style="119" customWidth="1"/>
    <col min="3" max="3" width="69.28515625" style="66" bestFit="1" customWidth="1"/>
    <col min="4" max="4" width="55.140625" style="66" bestFit="1" customWidth="1"/>
    <col min="5" max="5" width="13.7109375" style="66" bestFit="1" customWidth="1"/>
    <col min="6" max="6" width="13.140625" style="66" bestFit="1" customWidth="1"/>
    <col min="7" max="16384" width="9.140625" style="66"/>
  </cols>
  <sheetData>
    <row r="1" spans="1:6" s="57" customFormat="1" ht="49.5" x14ac:dyDescent="0.3">
      <c r="A1" s="57" t="s">
        <v>511</v>
      </c>
      <c r="B1" s="117" t="s">
        <v>341</v>
      </c>
      <c r="C1" s="57" t="s">
        <v>617</v>
      </c>
      <c r="D1" s="57" t="s">
        <v>618</v>
      </c>
      <c r="E1" s="60" t="s">
        <v>535</v>
      </c>
      <c r="F1" s="60" t="s">
        <v>536</v>
      </c>
    </row>
    <row r="2" spans="1:6" x14ac:dyDescent="0.3">
      <c r="A2" s="67" t="s">
        <v>85</v>
      </c>
      <c r="B2" s="118">
        <v>14</v>
      </c>
      <c r="C2" s="63" t="s">
        <v>63</v>
      </c>
      <c r="D2" s="64"/>
      <c r="E2" s="65"/>
      <c r="F2" s="65"/>
    </row>
    <row r="3" spans="1:6" x14ac:dyDescent="0.3">
      <c r="A3" s="67" t="s">
        <v>85</v>
      </c>
      <c r="B3" s="118">
        <v>14.1</v>
      </c>
      <c r="C3" s="68"/>
      <c r="D3" s="64" t="s">
        <v>58</v>
      </c>
      <c r="E3" s="69"/>
      <c r="F3" s="69"/>
    </row>
    <row r="4" spans="1:6" x14ac:dyDescent="0.3">
      <c r="A4" s="67" t="s">
        <v>85</v>
      </c>
      <c r="B4" s="118" t="s">
        <v>167</v>
      </c>
      <c r="C4" s="68"/>
      <c r="D4" s="64" t="s">
        <v>59</v>
      </c>
      <c r="E4" s="69">
        <v>1001</v>
      </c>
      <c r="F4" s="69">
        <v>15000</v>
      </c>
    </row>
    <row r="5" spans="1:6" x14ac:dyDescent="0.3">
      <c r="A5" s="67" t="s">
        <v>85</v>
      </c>
      <c r="B5" s="118">
        <v>14.2</v>
      </c>
      <c r="C5" s="68"/>
      <c r="D5" s="64" t="s">
        <v>60</v>
      </c>
      <c r="E5" s="69">
        <v>1001</v>
      </c>
      <c r="F5" s="69">
        <v>15000</v>
      </c>
    </row>
    <row r="6" spans="1:6" x14ac:dyDescent="0.3">
      <c r="A6" s="67" t="s">
        <v>85</v>
      </c>
      <c r="B6" s="118">
        <v>14.3</v>
      </c>
      <c r="C6" s="68"/>
      <c r="D6" s="64" t="s">
        <v>61</v>
      </c>
      <c r="E6" s="69">
        <v>1001</v>
      </c>
      <c r="F6" s="69">
        <v>15000</v>
      </c>
    </row>
    <row r="7" spans="1:6" x14ac:dyDescent="0.3">
      <c r="A7" s="67" t="s">
        <v>85</v>
      </c>
      <c r="B7" s="118">
        <v>14.4</v>
      </c>
      <c r="C7" s="68"/>
      <c r="D7" s="64" t="s">
        <v>71</v>
      </c>
      <c r="E7" s="69">
        <v>1001</v>
      </c>
      <c r="F7" s="69">
        <v>15000</v>
      </c>
    </row>
    <row r="8" spans="1:6" x14ac:dyDescent="0.3">
      <c r="A8" s="67" t="s">
        <v>85</v>
      </c>
      <c r="B8" s="118">
        <v>14.5</v>
      </c>
      <c r="C8" s="68"/>
      <c r="D8" s="64" t="s">
        <v>72</v>
      </c>
      <c r="E8" s="69">
        <v>1001</v>
      </c>
      <c r="F8" s="69">
        <v>15000</v>
      </c>
    </row>
    <row r="9" spans="1:6" x14ac:dyDescent="0.3">
      <c r="A9" s="67" t="s">
        <v>85</v>
      </c>
      <c r="B9" s="118">
        <v>14.6</v>
      </c>
      <c r="C9" s="68"/>
      <c r="D9" s="64" t="s">
        <v>73</v>
      </c>
      <c r="E9" s="69"/>
      <c r="F9" s="69"/>
    </row>
    <row r="10" spans="1:6" x14ac:dyDescent="0.3">
      <c r="A10" s="67" t="s">
        <v>85</v>
      </c>
      <c r="B10" s="118" t="s">
        <v>168</v>
      </c>
      <c r="C10" s="68"/>
      <c r="D10" s="64" t="s">
        <v>74</v>
      </c>
      <c r="E10" s="69">
        <v>0</v>
      </c>
      <c r="F10" s="69">
        <v>1000</v>
      </c>
    </row>
    <row r="11" spans="1:6" x14ac:dyDescent="0.3">
      <c r="A11" s="67" t="s">
        <v>85</v>
      </c>
      <c r="B11" s="118">
        <v>14.7</v>
      </c>
      <c r="C11" s="68"/>
      <c r="D11" s="64" t="s">
        <v>75</v>
      </c>
      <c r="E11" s="69">
        <v>50001</v>
      </c>
      <c r="F11" s="69">
        <v>100000</v>
      </c>
    </row>
    <row r="12" spans="1:6" x14ac:dyDescent="0.3">
      <c r="A12" s="67" t="s">
        <v>85</v>
      </c>
      <c r="B12" s="118">
        <v>14.8</v>
      </c>
      <c r="C12" s="68"/>
      <c r="D12" s="64" t="s">
        <v>76</v>
      </c>
      <c r="E12" s="69"/>
      <c r="F12" s="69"/>
    </row>
    <row r="13" spans="1:6" x14ac:dyDescent="0.3">
      <c r="A13" s="67" t="s">
        <v>85</v>
      </c>
      <c r="B13" s="118" t="s">
        <v>169</v>
      </c>
      <c r="C13" s="68"/>
      <c r="D13" s="64" t="s">
        <v>77</v>
      </c>
      <c r="E13" s="69"/>
      <c r="F13" s="69"/>
    </row>
    <row r="14" spans="1:6" x14ac:dyDescent="0.3">
      <c r="A14" s="67" t="s">
        <v>85</v>
      </c>
      <c r="B14" s="118" t="s">
        <v>172</v>
      </c>
      <c r="C14" s="68"/>
      <c r="D14" s="64" t="s">
        <v>78</v>
      </c>
      <c r="E14" s="69"/>
      <c r="F14" s="69"/>
    </row>
    <row r="15" spans="1:6" x14ac:dyDescent="0.3">
      <c r="A15" s="67" t="s">
        <v>85</v>
      </c>
      <c r="B15" s="118" t="s">
        <v>173</v>
      </c>
      <c r="C15" s="68"/>
      <c r="D15" s="64" t="s">
        <v>79</v>
      </c>
      <c r="E15" s="69">
        <v>250001</v>
      </c>
      <c r="F15" s="69">
        <v>500000</v>
      </c>
    </row>
    <row r="16" spans="1:6" x14ac:dyDescent="0.3">
      <c r="A16" s="67"/>
      <c r="B16" s="118"/>
      <c r="C16" s="62" t="s">
        <v>614</v>
      </c>
      <c r="D16" s="64"/>
      <c r="E16" s="65">
        <f t="shared" ref="E16:F16" si="0">SUM(E3:E15)</f>
        <v>305007</v>
      </c>
      <c r="F16" s="65">
        <f t="shared" si="0"/>
        <v>676000</v>
      </c>
    </row>
    <row r="17" spans="1:6" x14ac:dyDescent="0.3">
      <c r="A17" s="67"/>
      <c r="B17" s="118"/>
      <c r="C17" s="62"/>
      <c r="D17" s="64"/>
      <c r="E17" s="65"/>
      <c r="F17" s="65"/>
    </row>
    <row r="18" spans="1:6" x14ac:dyDescent="0.3">
      <c r="A18" s="67" t="s">
        <v>85</v>
      </c>
      <c r="B18" s="119">
        <v>15</v>
      </c>
      <c r="C18" s="71" t="s">
        <v>80</v>
      </c>
      <c r="E18" s="72"/>
      <c r="F18" s="72"/>
    </row>
    <row r="19" spans="1:6" x14ac:dyDescent="0.3">
      <c r="A19" s="67" t="s">
        <v>85</v>
      </c>
      <c r="B19" s="119">
        <v>15.1</v>
      </c>
      <c r="C19" s="73"/>
      <c r="D19" s="66" t="s">
        <v>60</v>
      </c>
      <c r="E19" s="74">
        <v>1001</v>
      </c>
      <c r="F19" s="74">
        <v>15000</v>
      </c>
    </row>
    <row r="20" spans="1:6" x14ac:dyDescent="0.3">
      <c r="A20" s="67" t="s">
        <v>85</v>
      </c>
      <c r="B20" s="119">
        <v>15.2</v>
      </c>
      <c r="C20" s="73"/>
      <c r="D20" s="66" t="s">
        <v>58</v>
      </c>
      <c r="E20" s="74"/>
      <c r="F20" s="74"/>
    </row>
    <row r="21" spans="1:6" x14ac:dyDescent="0.3">
      <c r="A21" s="67" t="s">
        <v>85</v>
      </c>
      <c r="B21" s="119" t="s">
        <v>170</v>
      </c>
      <c r="C21" s="73"/>
      <c r="D21" s="66" t="s">
        <v>59</v>
      </c>
      <c r="E21" s="74">
        <v>1001</v>
      </c>
      <c r="F21" s="74">
        <v>15000</v>
      </c>
    </row>
    <row r="22" spans="1:6" x14ac:dyDescent="0.3">
      <c r="A22" s="67" t="s">
        <v>85</v>
      </c>
      <c r="B22" s="119">
        <v>15.3</v>
      </c>
      <c r="C22" s="73"/>
      <c r="D22" s="66" t="s">
        <v>61</v>
      </c>
      <c r="E22" s="74">
        <v>1001</v>
      </c>
      <c r="F22" s="74">
        <v>15000</v>
      </c>
    </row>
    <row r="23" spans="1:6" x14ac:dyDescent="0.3">
      <c r="A23" s="67" t="s">
        <v>85</v>
      </c>
      <c r="B23" s="119">
        <v>15.4</v>
      </c>
      <c r="C23" s="73"/>
      <c r="D23" s="66" t="s">
        <v>71</v>
      </c>
      <c r="E23" s="74">
        <v>1001</v>
      </c>
      <c r="F23" s="74">
        <v>15000</v>
      </c>
    </row>
    <row r="24" spans="1:6" x14ac:dyDescent="0.3">
      <c r="A24" s="67" t="s">
        <v>85</v>
      </c>
      <c r="B24" s="119">
        <v>15.5</v>
      </c>
      <c r="C24" s="73"/>
      <c r="D24" s="66" t="s">
        <v>72</v>
      </c>
      <c r="E24" s="74">
        <v>1001</v>
      </c>
      <c r="F24" s="74">
        <v>15000</v>
      </c>
    </row>
    <row r="25" spans="1:6" x14ac:dyDescent="0.3">
      <c r="A25" s="67" t="s">
        <v>85</v>
      </c>
      <c r="B25" s="119">
        <v>15.6</v>
      </c>
      <c r="C25" s="73"/>
      <c r="D25" s="66" t="s">
        <v>73</v>
      </c>
      <c r="E25" s="74"/>
      <c r="F25" s="74"/>
    </row>
    <row r="26" spans="1:6" x14ac:dyDescent="0.3">
      <c r="A26" s="67" t="s">
        <v>85</v>
      </c>
      <c r="B26" s="119" t="s">
        <v>171</v>
      </c>
      <c r="C26" s="73"/>
      <c r="D26" s="66" t="s">
        <v>74</v>
      </c>
      <c r="E26" s="74">
        <v>0</v>
      </c>
      <c r="F26" s="74">
        <v>1000</v>
      </c>
    </row>
    <row r="27" spans="1:6" x14ac:dyDescent="0.3">
      <c r="A27" s="67" t="s">
        <v>85</v>
      </c>
      <c r="B27" s="119">
        <v>15.7</v>
      </c>
      <c r="C27" s="73"/>
      <c r="D27" s="66" t="s">
        <v>75</v>
      </c>
      <c r="E27" s="74">
        <v>50001</v>
      </c>
      <c r="F27" s="74">
        <v>100000</v>
      </c>
    </row>
    <row r="28" spans="1:6" x14ac:dyDescent="0.3">
      <c r="A28" s="67" t="s">
        <v>85</v>
      </c>
      <c r="B28" s="119">
        <v>15.8</v>
      </c>
      <c r="C28" s="73"/>
      <c r="D28" s="66" t="s">
        <v>76</v>
      </c>
      <c r="E28" s="74"/>
      <c r="F28" s="74"/>
    </row>
    <row r="29" spans="1:6" x14ac:dyDescent="0.3">
      <c r="A29" s="67" t="s">
        <v>85</v>
      </c>
      <c r="B29" s="119" t="s">
        <v>174</v>
      </c>
      <c r="C29" s="73"/>
      <c r="D29" s="66" t="s">
        <v>77</v>
      </c>
      <c r="E29" s="74"/>
      <c r="F29" s="74"/>
    </row>
    <row r="30" spans="1:6" x14ac:dyDescent="0.3">
      <c r="A30" s="67" t="s">
        <v>85</v>
      </c>
      <c r="B30" s="119" t="s">
        <v>175</v>
      </c>
      <c r="C30" s="73"/>
      <c r="D30" s="66" t="s">
        <v>78</v>
      </c>
      <c r="E30" s="74"/>
      <c r="F30" s="74"/>
    </row>
    <row r="31" spans="1:6" x14ac:dyDescent="0.3">
      <c r="A31" s="67" t="s">
        <v>85</v>
      </c>
      <c r="B31" s="119" t="s">
        <v>176</v>
      </c>
      <c r="C31" s="73"/>
      <c r="D31" s="66" t="s">
        <v>81</v>
      </c>
      <c r="E31" s="74">
        <v>250001</v>
      </c>
      <c r="F31" s="74">
        <v>500000</v>
      </c>
    </row>
    <row r="32" spans="1:6" x14ac:dyDescent="0.3">
      <c r="A32" s="67"/>
      <c r="C32" s="70" t="s">
        <v>615</v>
      </c>
      <c r="E32" s="72">
        <f t="shared" ref="E32:F32" si="1">SUM(E19:E31)</f>
        <v>305007</v>
      </c>
      <c r="F32" s="72">
        <f t="shared" si="1"/>
        <v>676000</v>
      </c>
    </row>
    <row r="33" spans="1:6" x14ac:dyDescent="0.3">
      <c r="A33" s="67"/>
      <c r="C33" s="70"/>
      <c r="E33" s="72"/>
      <c r="F33" s="72"/>
    </row>
    <row r="34" spans="1:6" x14ac:dyDescent="0.3">
      <c r="A34" s="67" t="s">
        <v>85</v>
      </c>
      <c r="B34" s="119">
        <v>26</v>
      </c>
      <c r="C34" s="71" t="s">
        <v>197</v>
      </c>
    </row>
    <row r="35" spans="1:6" x14ac:dyDescent="0.3">
      <c r="A35" s="67" t="s">
        <v>85</v>
      </c>
      <c r="B35" s="119">
        <v>26.1</v>
      </c>
      <c r="D35" s="66" t="s">
        <v>93</v>
      </c>
      <c r="E35" s="66">
        <v>15001</v>
      </c>
      <c r="F35" s="66">
        <v>50000</v>
      </c>
    </row>
    <row r="36" spans="1:6" x14ac:dyDescent="0.3">
      <c r="A36" s="67" t="s">
        <v>85</v>
      </c>
      <c r="B36" s="119">
        <v>26.2</v>
      </c>
      <c r="D36" s="66" t="s">
        <v>134</v>
      </c>
      <c r="E36" s="66">
        <v>0</v>
      </c>
      <c r="F36" s="66">
        <v>1000</v>
      </c>
    </row>
    <row r="37" spans="1:6" x14ac:dyDescent="0.3">
      <c r="A37" s="67" t="s">
        <v>85</v>
      </c>
      <c r="B37" s="119">
        <v>26.3</v>
      </c>
      <c r="D37" s="66" t="s">
        <v>135</v>
      </c>
      <c r="E37" s="66">
        <v>0</v>
      </c>
      <c r="F37" s="66">
        <v>1000</v>
      </c>
    </row>
    <row r="38" spans="1:6" x14ac:dyDescent="0.3">
      <c r="A38" s="67" t="s">
        <v>85</v>
      </c>
      <c r="B38" s="119">
        <v>26.4</v>
      </c>
      <c r="D38" s="66" t="s">
        <v>101</v>
      </c>
      <c r="E38" s="66">
        <v>1001</v>
      </c>
      <c r="F38" s="66">
        <v>15000</v>
      </c>
    </row>
    <row r="39" spans="1:6" x14ac:dyDescent="0.3">
      <c r="A39" s="67" t="s">
        <v>85</v>
      </c>
      <c r="B39" s="119">
        <v>26.5</v>
      </c>
      <c r="D39" s="66" t="s">
        <v>21</v>
      </c>
      <c r="E39" s="66">
        <v>15001</v>
      </c>
      <c r="F39" s="66">
        <v>50000</v>
      </c>
    </row>
    <row r="40" spans="1:6" x14ac:dyDescent="0.3">
      <c r="A40" s="67" t="s">
        <v>85</v>
      </c>
      <c r="B40" s="119">
        <v>26.6</v>
      </c>
      <c r="D40" s="66" t="s">
        <v>128</v>
      </c>
      <c r="E40" s="66">
        <v>1001</v>
      </c>
      <c r="F40" s="66">
        <v>15000</v>
      </c>
    </row>
    <row r="41" spans="1:6" x14ac:dyDescent="0.3">
      <c r="A41" s="67" t="s">
        <v>85</v>
      </c>
      <c r="B41" s="119">
        <v>26.7</v>
      </c>
      <c r="D41" s="66" t="s">
        <v>129</v>
      </c>
      <c r="E41" s="66">
        <v>1001</v>
      </c>
      <c r="F41" s="66">
        <v>15000</v>
      </c>
    </row>
    <row r="42" spans="1:6" x14ac:dyDescent="0.3">
      <c r="A42" s="67" t="s">
        <v>85</v>
      </c>
      <c r="B42" s="119">
        <v>26.8</v>
      </c>
      <c r="D42" s="66" t="s">
        <v>130</v>
      </c>
      <c r="E42" s="66">
        <v>15001</v>
      </c>
      <c r="F42" s="66">
        <v>50000</v>
      </c>
    </row>
    <row r="43" spans="1:6" x14ac:dyDescent="0.3">
      <c r="A43" s="67" t="s">
        <v>85</v>
      </c>
      <c r="B43" s="119">
        <v>26.9</v>
      </c>
      <c r="D43" s="66" t="s">
        <v>131</v>
      </c>
      <c r="E43" s="66">
        <v>1001</v>
      </c>
      <c r="F43" s="66">
        <v>15000</v>
      </c>
    </row>
    <row r="44" spans="1:6" x14ac:dyDescent="0.3">
      <c r="A44" s="67" t="s">
        <v>85</v>
      </c>
      <c r="B44" s="119" t="s">
        <v>636</v>
      </c>
      <c r="D44" s="66" t="s">
        <v>136</v>
      </c>
      <c r="E44" s="66">
        <v>0</v>
      </c>
      <c r="F44" s="66">
        <v>1000</v>
      </c>
    </row>
    <row r="45" spans="1:6" x14ac:dyDescent="0.3">
      <c r="A45" s="67" t="s">
        <v>85</v>
      </c>
      <c r="B45" s="119">
        <v>26.11</v>
      </c>
      <c r="D45" s="66" t="s">
        <v>132</v>
      </c>
      <c r="E45" s="66">
        <v>0</v>
      </c>
      <c r="F45" s="66">
        <v>1000</v>
      </c>
    </row>
    <row r="46" spans="1:6" x14ac:dyDescent="0.3">
      <c r="A46" s="67" t="s">
        <v>85</v>
      </c>
      <c r="B46" s="119">
        <v>26.12</v>
      </c>
      <c r="D46" s="66" t="s">
        <v>133</v>
      </c>
      <c r="E46" s="66">
        <v>0</v>
      </c>
      <c r="F46" s="66">
        <v>1000</v>
      </c>
    </row>
    <row r="47" spans="1:6" x14ac:dyDescent="0.3">
      <c r="A47" s="67" t="s">
        <v>85</v>
      </c>
      <c r="B47" s="119">
        <v>26.13</v>
      </c>
      <c r="D47" s="66" t="s">
        <v>97</v>
      </c>
      <c r="E47" s="66">
        <v>1001</v>
      </c>
      <c r="F47" s="66">
        <v>15000</v>
      </c>
    </row>
    <row r="48" spans="1:6" x14ac:dyDescent="0.3">
      <c r="A48" s="67" t="s">
        <v>85</v>
      </c>
      <c r="B48" s="119">
        <v>26.14</v>
      </c>
      <c r="D48" s="66" t="s">
        <v>103</v>
      </c>
      <c r="E48" s="66">
        <v>15001</v>
      </c>
      <c r="F48" s="66">
        <v>50000</v>
      </c>
    </row>
    <row r="49" spans="1:6" x14ac:dyDescent="0.3">
      <c r="A49" s="67" t="s">
        <v>85</v>
      </c>
      <c r="B49" s="119">
        <v>26.15</v>
      </c>
      <c r="D49" s="66" t="s">
        <v>98</v>
      </c>
      <c r="E49" s="66">
        <v>0</v>
      </c>
      <c r="F49" s="66">
        <v>1000</v>
      </c>
    </row>
    <row r="50" spans="1:6" x14ac:dyDescent="0.3">
      <c r="C50" s="71" t="s">
        <v>637</v>
      </c>
      <c r="E50" s="71">
        <f>SUM(E35:E49)</f>
        <v>65009</v>
      </c>
      <c r="F50" s="71">
        <f>SUM(F35:F49)</f>
        <v>281000</v>
      </c>
    </row>
    <row r="51" spans="1:6" x14ac:dyDescent="0.3">
      <c r="A51" s="67"/>
      <c r="C51" s="70"/>
      <c r="E51" s="72"/>
      <c r="F51" s="72"/>
    </row>
    <row r="52" spans="1:6" x14ac:dyDescent="0.3">
      <c r="A52" s="67" t="s">
        <v>86</v>
      </c>
      <c r="B52" s="118">
        <v>27</v>
      </c>
      <c r="C52" s="63" t="s">
        <v>199</v>
      </c>
      <c r="D52" s="64"/>
      <c r="E52" s="65"/>
      <c r="F52" s="65"/>
    </row>
    <row r="53" spans="1:6" x14ac:dyDescent="0.3">
      <c r="A53" s="67" t="s">
        <v>86</v>
      </c>
      <c r="B53" s="119">
        <v>27.1</v>
      </c>
      <c r="C53" s="73"/>
      <c r="D53" s="66" t="s">
        <v>93</v>
      </c>
      <c r="E53" s="74">
        <v>100001</v>
      </c>
      <c r="F53" s="74">
        <v>250000</v>
      </c>
    </row>
    <row r="54" spans="1:6" x14ac:dyDescent="0.3">
      <c r="A54" s="67" t="s">
        <v>86</v>
      </c>
      <c r="B54" s="119">
        <v>27.2</v>
      </c>
      <c r="C54" s="73"/>
      <c r="D54" s="66" t="s">
        <v>200</v>
      </c>
      <c r="E54" s="74">
        <v>50000000</v>
      </c>
      <c r="F54" s="69">
        <v>50000000</v>
      </c>
    </row>
    <row r="55" spans="1:6" x14ac:dyDescent="0.3">
      <c r="A55" s="67" t="s">
        <v>86</v>
      </c>
      <c r="B55" s="119">
        <v>27.3</v>
      </c>
      <c r="C55" s="73"/>
      <c r="D55" s="66" t="s">
        <v>200</v>
      </c>
      <c r="E55" s="74">
        <v>0</v>
      </c>
      <c r="F55" s="74">
        <v>1000</v>
      </c>
    </row>
    <row r="56" spans="1:6" x14ac:dyDescent="0.3">
      <c r="A56" s="67" t="s">
        <v>86</v>
      </c>
      <c r="B56" s="119">
        <v>27.4</v>
      </c>
      <c r="C56" s="73"/>
      <c r="D56" s="66" t="s">
        <v>201</v>
      </c>
      <c r="E56" s="74">
        <v>5000001</v>
      </c>
      <c r="F56" s="74">
        <v>25000000</v>
      </c>
    </row>
    <row r="57" spans="1:6" x14ac:dyDescent="0.3">
      <c r="A57" s="67" t="s">
        <v>86</v>
      </c>
      <c r="B57" s="119">
        <v>27.5</v>
      </c>
      <c r="C57" s="73"/>
      <c r="D57" s="66" t="s">
        <v>94</v>
      </c>
      <c r="E57" s="74">
        <v>50001</v>
      </c>
      <c r="F57" s="74">
        <v>100000</v>
      </c>
    </row>
    <row r="58" spans="1:6" x14ac:dyDescent="0.3">
      <c r="A58" s="67" t="s">
        <v>86</v>
      </c>
      <c r="B58" s="119">
        <v>27.6</v>
      </c>
      <c r="C58" s="73"/>
      <c r="D58" s="66" t="s">
        <v>134</v>
      </c>
      <c r="E58" s="74">
        <v>1001</v>
      </c>
      <c r="F58" s="74">
        <v>15000</v>
      </c>
    </row>
    <row r="59" spans="1:6" x14ac:dyDescent="0.3">
      <c r="A59" s="67" t="s">
        <v>86</v>
      </c>
      <c r="B59" s="119">
        <v>27.7</v>
      </c>
      <c r="C59" s="73"/>
      <c r="D59" s="66" t="s">
        <v>95</v>
      </c>
      <c r="E59" s="74">
        <v>50001</v>
      </c>
      <c r="F59" s="74">
        <v>100000</v>
      </c>
    </row>
    <row r="60" spans="1:6" x14ac:dyDescent="0.3">
      <c r="A60" s="67" t="s">
        <v>86</v>
      </c>
      <c r="B60" s="119">
        <v>27.8</v>
      </c>
      <c r="C60" s="73"/>
      <c r="D60" s="66" t="s">
        <v>202</v>
      </c>
      <c r="E60" s="74">
        <v>1000001</v>
      </c>
      <c r="F60" s="74">
        <v>5000000</v>
      </c>
    </row>
    <row r="61" spans="1:6" x14ac:dyDescent="0.3">
      <c r="A61" s="67" t="s">
        <v>86</v>
      </c>
      <c r="B61" s="119">
        <v>27.9</v>
      </c>
      <c r="C61" s="73"/>
      <c r="D61" s="66" t="s">
        <v>96</v>
      </c>
      <c r="E61" s="74">
        <v>0</v>
      </c>
      <c r="F61" s="74">
        <v>1000</v>
      </c>
    </row>
    <row r="62" spans="1:6" x14ac:dyDescent="0.3">
      <c r="A62" s="67" t="s">
        <v>86</v>
      </c>
      <c r="B62" s="119" t="s">
        <v>638</v>
      </c>
      <c r="C62" s="73"/>
      <c r="D62" s="66" t="s">
        <v>21</v>
      </c>
      <c r="E62" s="74">
        <v>25000001</v>
      </c>
      <c r="F62" s="74">
        <v>50000000</v>
      </c>
    </row>
    <row r="63" spans="1:6" x14ac:dyDescent="0.3">
      <c r="A63" s="67" t="s">
        <v>86</v>
      </c>
      <c r="B63" s="119">
        <v>27.11</v>
      </c>
      <c r="C63" s="73"/>
      <c r="D63" s="66" t="s">
        <v>128</v>
      </c>
      <c r="E63" s="74">
        <v>15001</v>
      </c>
      <c r="F63" s="74">
        <v>50000</v>
      </c>
    </row>
    <row r="64" spans="1:6" x14ac:dyDescent="0.3">
      <c r="A64" s="67" t="s">
        <v>86</v>
      </c>
      <c r="B64" s="119">
        <v>27.12</v>
      </c>
      <c r="C64" s="73"/>
      <c r="D64" s="66" t="s">
        <v>102</v>
      </c>
      <c r="E64" s="74">
        <v>100001</v>
      </c>
      <c r="F64" s="74">
        <v>250000</v>
      </c>
    </row>
    <row r="65" spans="1:6" x14ac:dyDescent="0.3">
      <c r="A65" s="67" t="s">
        <v>86</v>
      </c>
      <c r="B65" s="119">
        <v>27.13</v>
      </c>
      <c r="C65" s="73"/>
      <c r="D65" s="66" t="s">
        <v>129</v>
      </c>
      <c r="E65" s="74">
        <v>100001</v>
      </c>
      <c r="F65" s="74">
        <v>250000</v>
      </c>
    </row>
    <row r="66" spans="1:6" x14ac:dyDescent="0.3">
      <c r="A66" s="67" t="s">
        <v>86</v>
      </c>
      <c r="B66" s="119">
        <v>27.14</v>
      </c>
      <c r="C66" s="73"/>
      <c r="D66" s="66" t="s">
        <v>207</v>
      </c>
      <c r="E66" s="74">
        <v>15001</v>
      </c>
      <c r="F66" s="74">
        <v>50000</v>
      </c>
    </row>
    <row r="67" spans="1:6" x14ac:dyDescent="0.3">
      <c r="A67" s="67" t="s">
        <v>86</v>
      </c>
      <c r="B67" s="119">
        <v>27.15</v>
      </c>
      <c r="C67" s="73"/>
      <c r="D67" s="66" t="s">
        <v>136</v>
      </c>
      <c r="E67" s="74">
        <v>15001</v>
      </c>
      <c r="F67" s="74">
        <v>50000</v>
      </c>
    </row>
    <row r="68" spans="1:6" x14ac:dyDescent="0.3">
      <c r="A68" s="67" t="s">
        <v>86</v>
      </c>
      <c r="B68" s="119">
        <v>27.16</v>
      </c>
      <c r="C68" s="73"/>
      <c r="D68" s="66" t="s">
        <v>132</v>
      </c>
      <c r="E68" s="74">
        <v>1001</v>
      </c>
      <c r="F68" s="74">
        <v>15000</v>
      </c>
    </row>
    <row r="69" spans="1:6" x14ac:dyDescent="0.3">
      <c r="A69" s="67" t="s">
        <v>86</v>
      </c>
      <c r="B69" s="119">
        <v>27.17</v>
      </c>
      <c r="C69" s="73"/>
      <c r="D69" s="66" t="s">
        <v>133</v>
      </c>
      <c r="E69" s="74">
        <v>15001</v>
      </c>
      <c r="F69" s="74">
        <v>50000</v>
      </c>
    </row>
    <row r="70" spans="1:6" x14ac:dyDescent="0.3">
      <c r="A70" s="67" t="s">
        <v>86</v>
      </c>
      <c r="B70" s="119">
        <v>27.18</v>
      </c>
      <c r="C70" s="73"/>
      <c r="D70" s="66" t="s">
        <v>97</v>
      </c>
      <c r="E70" s="74">
        <v>250001</v>
      </c>
      <c r="F70" s="74">
        <v>500000</v>
      </c>
    </row>
    <row r="71" spans="1:6" x14ac:dyDescent="0.3">
      <c r="A71" s="67" t="s">
        <v>86</v>
      </c>
      <c r="B71" s="119">
        <v>27.19</v>
      </c>
      <c r="C71" s="73"/>
      <c r="D71" s="66" t="s">
        <v>103</v>
      </c>
      <c r="E71" s="74">
        <v>1000001</v>
      </c>
      <c r="F71" s="74">
        <v>5000000</v>
      </c>
    </row>
    <row r="72" spans="1:6" x14ac:dyDescent="0.3">
      <c r="A72" s="67" t="s">
        <v>86</v>
      </c>
      <c r="B72" s="119">
        <v>27.2</v>
      </c>
      <c r="C72" s="73"/>
      <c r="D72" s="66" t="s">
        <v>98</v>
      </c>
      <c r="E72" s="74">
        <v>100001</v>
      </c>
      <c r="F72" s="74">
        <v>250000</v>
      </c>
    </row>
    <row r="73" spans="1:6" x14ac:dyDescent="0.3">
      <c r="A73" s="67" t="s">
        <v>86</v>
      </c>
      <c r="B73" s="119">
        <v>27.21</v>
      </c>
      <c r="C73" s="73"/>
      <c r="D73" s="66" t="s">
        <v>104</v>
      </c>
      <c r="E73" s="74">
        <v>25000001</v>
      </c>
      <c r="F73" s="74">
        <v>50000000</v>
      </c>
    </row>
    <row r="74" spans="1:6" x14ac:dyDescent="0.3">
      <c r="A74" s="67" t="s">
        <v>86</v>
      </c>
      <c r="B74" s="119">
        <v>27.22</v>
      </c>
      <c r="C74" s="73"/>
      <c r="D74" s="66" t="s">
        <v>206</v>
      </c>
      <c r="E74" s="74">
        <v>500001</v>
      </c>
      <c r="F74" s="74">
        <v>1000000</v>
      </c>
    </row>
    <row r="75" spans="1:6" x14ac:dyDescent="0.3">
      <c r="A75" s="67" t="s">
        <v>86</v>
      </c>
      <c r="B75" s="119">
        <v>27.23</v>
      </c>
      <c r="C75" s="73"/>
      <c r="D75" s="66" t="s">
        <v>208</v>
      </c>
      <c r="E75" s="74">
        <v>5000001</v>
      </c>
      <c r="F75" s="74">
        <v>25000000</v>
      </c>
    </row>
    <row r="76" spans="1:6" x14ac:dyDescent="0.3">
      <c r="A76" s="67" t="s">
        <v>86</v>
      </c>
      <c r="B76" s="119">
        <v>27.24</v>
      </c>
      <c r="C76" s="73"/>
      <c r="D76" s="66" t="s">
        <v>2</v>
      </c>
      <c r="E76" s="74"/>
      <c r="F76" s="74"/>
    </row>
    <row r="77" spans="1:6" x14ac:dyDescent="0.3">
      <c r="A77" s="67" t="s">
        <v>86</v>
      </c>
      <c r="B77" s="119" t="s">
        <v>203</v>
      </c>
      <c r="C77" s="73"/>
      <c r="D77" s="66" t="s">
        <v>60</v>
      </c>
      <c r="E77" s="74">
        <v>15001</v>
      </c>
      <c r="F77" s="74">
        <v>50000</v>
      </c>
    </row>
    <row r="78" spans="1:6" x14ac:dyDescent="0.3">
      <c r="A78" s="67" t="s">
        <v>86</v>
      </c>
      <c r="B78" s="119" t="s">
        <v>204</v>
      </c>
      <c r="C78" s="73"/>
      <c r="D78" s="66" t="s">
        <v>21</v>
      </c>
      <c r="E78" s="74">
        <v>1000001</v>
      </c>
      <c r="F78" s="74">
        <v>5000000</v>
      </c>
    </row>
    <row r="79" spans="1:6" x14ac:dyDescent="0.3">
      <c r="A79" s="67" t="s">
        <v>86</v>
      </c>
      <c r="B79" s="119" t="s">
        <v>205</v>
      </c>
      <c r="C79" s="73"/>
      <c r="D79" s="66" t="s">
        <v>104</v>
      </c>
      <c r="E79" s="74">
        <v>0</v>
      </c>
      <c r="F79" s="74">
        <v>1000</v>
      </c>
    </row>
    <row r="80" spans="1:6" x14ac:dyDescent="0.3">
      <c r="A80" s="67" t="s">
        <v>86</v>
      </c>
      <c r="B80" s="119" t="s">
        <v>209</v>
      </c>
      <c r="C80" s="73"/>
      <c r="D80" s="66" t="s">
        <v>224</v>
      </c>
      <c r="E80" s="74">
        <v>5000001</v>
      </c>
      <c r="F80" s="74">
        <v>25000000</v>
      </c>
    </row>
    <row r="81" spans="1:6" x14ac:dyDescent="0.3">
      <c r="A81" s="67" t="s">
        <v>86</v>
      </c>
      <c r="B81" s="119" t="s">
        <v>210</v>
      </c>
      <c r="C81" s="73"/>
      <c r="D81" s="66" t="s">
        <v>99</v>
      </c>
      <c r="E81" s="74"/>
      <c r="F81" s="74"/>
    </row>
    <row r="82" spans="1:6" x14ac:dyDescent="0.3">
      <c r="A82" s="67" t="s">
        <v>86</v>
      </c>
      <c r="B82" s="119" t="s">
        <v>211</v>
      </c>
      <c r="C82" s="73"/>
      <c r="D82" s="66" t="s">
        <v>100</v>
      </c>
      <c r="E82" s="74"/>
      <c r="F82" s="74"/>
    </row>
    <row r="83" spans="1:6" x14ac:dyDescent="0.3">
      <c r="A83" s="67" t="s">
        <v>86</v>
      </c>
      <c r="B83" s="119" t="s">
        <v>212</v>
      </c>
      <c r="C83" s="73"/>
      <c r="D83" s="66" t="s">
        <v>60</v>
      </c>
      <c r="E83" s="74">
        <v>50001</v>
      </c>
      <c r="F83" s="74">
        <v>100000</v>
      </c>
    </row>
    <row r="84" spans="1:6" x14ac:dyDescent="0.3">
      <c r="A84" s="67" t="s">
        <v>86</v>
      </c>
      <c r="B84" s="119" t="s">
        <v>213</v>
      </c>
      <c r="C84" s="73"/>
      <c r="D84" s="66" t="s">
        <v>117</v>
      </c>
      <c r="E84" s="74">
        <v>15001</v>
      </c>
      <c r="F84" s="74">
        <v>50000</v>
      </c>
    </row>
    <row r="85" spans="1:6" x14ac:dyDescent="0.3">
      <c r="A85" s="67" t="s">
        <v>86</v>
      </c>
      <c r="B85" s="119" t="s">
        <v>214</v>
      </c>
      <c r="C85" s="73"/>
      <c r="D85" s="66" t="s">
        <v>107</v>
      </c>
      <c r="E85" s="74"/>
      <c r="F85" s="74"/>
    </row>
    <row r="86" spans="1:6" x14ac:dyDescent="0.3">
      <c r="A86" s="67" t="s">
        <v>86</v>
      </c>
      <c r="B86" s="119" t="s">
        <v>215</v>
      </c>
      <c r="C86" s="73"/>
      <c r="D86" s="66" t="s">
        <v>60</v>
      </c>
      <c r="E86" s="74">
        <v>1001</v>
      </c>
      <c r="F86" s="74">
        <v>15000</v>
      </c>
    </row>
    <row r="87" spans="1:6" x14ac:dyDescent="0.3">
      <c r="A87" s="67" t="s">
        <v>86</v>
      </c>
      <c r="B87" s="119" t="s">
        <v>216</v>
      </c>
      <c r="C87" s="73"/>
      <c r="D87" s="66" t="s">
        <v>225</v>
      </c>
      <c r="E87" s="74"/>
      <c r="F87" s="74"/>
    </row>
    <row r="88" spans="1:6" x14ac:dyDescent="0.3">
      <c r="A88" s="67" t="s">
        <v>86</v>
      </c>
      <c r="B88" s="119" t="s">
        <v>226</v>
      </c>
      <c r="C88" s="73"/>
      <c r="D88" s="66" t="s">
        <v>60</v>
      </c>
      <c r="E88" s="74">
        <v>1001</v>
      </c>
      <c r="F88" s="74">
        <v>15000</v>
      </c>
    </row>
    <row r="89" spans="1:6" x14ac:dyDescent="0.3">
      <c r="A89" s="67" t="s">
        <v>86</v>
      </c>
      <c r="B89" s="119" t="s">
        <v>217</v>
      </c>
      <c r="C89" s="73"/>
      <c r="D89" s="66" t="s">
        <v>110</v>
      </c>
      <c r="E89" s="74"/>
      <c r="F89" s="74"/>
    </row>
    <row r="90" spans="1:6" x14ac:dyDescent="0.3">
      <c r="A90" s="67" t="s">
        <v>86</v>
      </c>
      <c r="B90" s="119" t="s">
        <v>218</v>
      </c>
      <c r="C90" s="73"/>
      <c r="D90" s="66" t="s">
        <v>111</v>
      </c>
      <c r="E90" s="74">
        <v>15001</v>
      </c>
      <c r="F90" s="74">
        <v>50000</v>
      </c>
    </row>
    <row r="91" spans="1:6" x14ac:dyDescent="0.3">
      <c r="A91" s="67" t="s">
        <v>86</v>
      </c>
      <c r="B91" s="119" t="s">
        <v>219</v>
      </c>
      <c r="C91" s="73"/>
      <c r="D91" s="66" t="s">
        <v>118</v>
      </c>
      <c r="E91" s="74">
        <v>1001</v>
      </c>
      <c r="F91" s="74">
        <v>15000</v>
      </c>
    </row>
    <row r="92" spans="1:6" x14ac:dyDescent="0.3">
      <c r="A92" s="67" t="s">
        <v>86</v>
      </c>
      <c r="B92" s="119" t="s">
        <v>220</v>
      </c>
      <c r="C92" s="73"/>
      <c r="D92" s="66" t="s">
        <v>112</v>
      </c>
      <c r="E92" s="74">
        <v>1000001</v>
      </c>
      <c r="F92" s="74">
        <v>5000000</v>
      </c>
    </row>
    <row r="93" spans="1:6" x14ac:dyDescent="0.3">
      <c r="A93" s="67" t="s">
        <v>86</v>
      </c>
      <c r="B93" s="119" t="s">
        <v>221</v>
      </c>
      <c r="C93" s="73"/>
      <c r="D93" s="66" t="s">
        <v>113</v>
      </c>
      <c r="E93" s="74"/>
      <c r="F93" s="74"/>
    </row>
    <row r="94" spans="1:6" x14ac:dyDescent="0.3">
      <c r="A94" s="67" t="s">
        <v>86</v>
      </c>
      <c r="B94" s="119" t="s">
        <v>222</v>
      </c>
      <c r="C94" s="73"/>
      <c r="D94" s="66" t="s">
        <v>119</v>
      </c>
      <c r="E94" s="74"/>
      <c r="F94" s="74"/>
    </row>
    <row r="95" spans="1:6" x14ac:dyDescent="0.3">
      <c r="A95" s="67" t="s">
        <v>86</v>
      </c>
      <c r="B95" s="119" t="s">
        <v>223</v>
      </c>
      <c r="C95" s="73"/>
      <c r="D95" s="66" t="s">
        <v>120</v>
      </c>
      <c r="E95" s="74"/>
      <c r="F95" s="74"/>
    </row>
    <row r="96" spans="1:6" x14ac:dyDescent="0.3">
      <c r="A96" s="67" t="s">
        <v>86</v>
      </c>
      <c r="B96" s="119" t="s">
        <v>227</v>
      </c>
      <c r="C96" s="73"/>
      <c r="D96" s="66" t="s">
        <v>121</v>
      </c>
      <c r="E96" s="74"/>
      <c r="F96" s="74"/>
    </row>
    <row r="97" spans="1:6" x14ac:dyDescent="0.3">
      <c r="A97" s="67" t="s">
        <v>86</v>
      </c>
      <c r="B97" s="119" t="s">
        <v>228</v>
      </c>
      <c r="C97" s="73"/>
      <c r="D97" s="66" t="s">
        <v>114</v>
      </c>
      <c r="E97" s="74"/>
      <c r="F97" s="74"/>
    </row>
    <row r="98" spans="1:6" x14ac:dyDescent="0.3">
      <c r="A98" s="67" t="s">
        <v>86</v>
      </c>
      <c r="B98" s="119" t="s">
        <v>229</v>
      </c>
      <c r="C98" s="73"/>
      <c r="D98" s="66" t="s">
        <v>115</v>
      </c>
      <c r="E98" s="74"/>
      <c r="F98" s="74"/>
    </row>
    <row r="99" spans="1:6" x14ac:dyDescent="0.3">
      <c r="A99" s="67" t="s">
        <v>86</v>
      </c>
      <c r="B99" s="119" t="s">
        <v>230</v>
      </c>
      <c r="C99" s="73"/>
      <c r="D99" s="66" t="s">
        <v>116</v>
      </c>
      <c r="E99" s="74"/>
      <c r="F99" s="74"/>
    </row>
    <row r="100" spans="1:6" x14ac:dyDescent="0.3">
      <c r="A100" s="67" t="s">
        <v>86</v>
      </c>
      <c r="B100" s="119" t="s">
        <v>231</v>
      </c>
      <c r="C100" s="73"/>
      <c r="D100" s="66" t="s">
        <v>60</v>
      </c>
      <c r="E100" s="74"/>
      <c r="F100" s="74"/>
    </row>
    <row r="101" spans="1:6" x14ac:dyDescent="0.3">
      <c r="A101" s="67" t="s">
        <v>86</v>
      </c>
      <c r="B101" s="119" t="s">
        <v>232</v>
      </c>
      <c r="C101" s="73"/>
      <c r="D101" s="66" t="s">
        <v>60</v>
      </c>
      <c r="E101" s="74"/>
      <c r="F101" s="74"/>
    </row>
    <row r="102" spans="1:6" x14ac:dyDescent="0.3">
      <c r="A102" s="67" t="s">
        <v>86</v>
      </c>
      <c r="B102" s="119" t="s">
        <v>233</v>
      </c>
      <c r="C102" s="73"/>
      <c r="D102" s="66" t="s">
        <v>243</v>
      </c>
      <c r="E102" s="74">
        <v>1000001</v>
      </c>
      <c r="F102" s="74">
        <v>5000000</v>
      </c>
    </row>
    <row r="103" spans="1:6" x14ac:dyDescent="0.3">
      <c r="A103" s="67" t="s">
        <v>86</v>
      </c>
      <c r="B103" s="119" t="s">
        <v>234</v>
      </c>
      <c r="C103" s="73"/>
      <c r="D103" s="66" t="s">
        <v>244</v>
      </c>
      <c r="E103" s="74"/>
      <c r="F103" s="74"/>
    </row>
    <row r="104" spans="1:6" x14ac:dyDescent="0.3">
      <c r="A104" s="67" t="s">
        <v>86</v>
      </c>
      <c r="B104" s="119" t="s">
        <v>235</v>
      </c>
      <c r="C104" s="73"/>
      <c r="D104" s="66" t="s">
        <v>246</v>
      </c>
      <c r="E104" s="74"/>
      <c r="F104" s="74"/>
    </row>
    <row r="105" spans="1:6" x14ac:dyDescent="0.3">
      <c r="A105" s="67" t="s">
        <v>86</v>
      </c>
      <c r="B105" s="119" t="s">
        <v>236</v>
      </c>
      <c r="C105" s="73"/>
      <c r="D105" s="66" t="s">
        <v>247</v>
      </c>
      <c r="E105" s="74"/>
      <c r="F105" s="74"/>
    </row>
    <row r="106" spans="1:6" x14ac:dyDescent="0.3">
      <c r="A106" s="67" t="s">
        <v>86</v>
      </c>
      <c r="B106" s="119" t="s">
        <v>237</v>
      </c>
      <c r="C106" s="73"/>
      <c r="D106" s="66" t="s">
        <v>248</v>
      </c>
      <c r="E106" s="74"/>
      <c r="F106" s="74"/>
    </row>
    <row r="107" spans="1:6" x14ac:dyDescent="0.3">
      <c r="A107" s="67" t="s">
        <v>86</v>
      </c>
      <c r="B107" s="119" t="s">
        <v>238</v>
      </c>
      <c r="C107" s="73"/>
      <c r="D107" s="66" t="s">
        <v>249</v>
      </c>
      <c r="E107" s="74"/>
      <c r="F107" s="74"/>
    </row>
    <row r="108" spans="1:6" x14ac:dyDescent="0.3">
      <c r="A108" s="67" t="s">
        <v>86</v>
      </c>
      <c r="B108" s="119" t="s">
        <v>239</v>
      </c>
      <c r="C108" s="73"/>
      <c r="D108" s="66" t="s">
        <v>245</v>
      </c>
      <c r="E108" s="74"/>
      <c r="F108" s="74"/>
    </row>
    <row r="109" spans="1:6" x14ac:dyDescent="0.3">
      <c r="A109" s="67" t="s">
        <v>86</v>
      </c>
      <c r="B109" s="119" t="s">
        <v>240</v>
      </c>
      <c r="C109" s="73"/>
      <c r="D109" s="66" t="s">
        <v>250</v>
      </c>
      <c r="E109" s="74"/>
      <c r="F109" s="74"/>
    </row>
    <row r="110" spans="1:6" x14ac:dyDescent="0.3">
      <c r="A110" s="67" t="s">
        <v>86</v>
      </c>
      <c r="B110" s="119" t="s">
        <v>241</v>
      </c>
      <c r="C110" s="73"/>
      <c r="D110" s="66" t="s">
        <v>251</v>
      </c>
      <c r="E110" s="74"/>
      <c r="F110" s="74"/>
    </row>
    <row r="111" spans="1:6" x14ac:dyDescent="0.3">
      <c r="A111" s="67" t="s">
        <v>86</v>
      </c>
      <c r="B111" s="119" t="s">
        <v>242</v>
      </c>
      <c r="C111" s="73"/>
      <c r="D111" s="66" t="s">
        <v>252</v>
      </c>
      <c r="E111" s="74"/>
      <c r="F111" s="74"/>
    </row>
    <row r="112" spans="1:6" x14ac:dyDescent="0.3">
      <c r="A112" s="67" t="s">
        <v>86</v>
      </c>
      <c r="B112" s="119" t="s">
        <v>253</v>
      </c>
      <c r="C112" s="73"/>
      <c r="D112" s="66" t="s">
        <v>269</v>
      </c>
      <c r="E112" s="74"/>
      <c r="F112" s="74"/>
    </row>
    <row r="113" spans="1:6" x14ac:dyDescent="0.3">
      <c r="A113" s="67" t="s">
        <v>86</v>
      </c>
      <c r="B113" s="119" t="s">
        <v>254</v>
      </c>
      <c r="C113" s="73"/>
      <c r="D113" s="66" t="s">
        <v>278</v>
      </c>
      <c r="E113" s="74"/>
      <c r="F113" s="74"/>
    </row>
    <row r="114" spans="1:6" x14ac:dyDescent="0.3">
      <c r="A114" s="67" t="s">
        <v>86</v>
      </c>
      <c r="B114" s="119" t="s">
        <v>255</v>
      </c>
      <c r="C114" s="73"/>
      <c r="D114" s="66" t="s">
        <v>116</v>
      </c>
      <c r="E114" s="74"/>
      <c r="F114" s="74"/>
    </row>
    <row r="115" spans="1:6" x14ac:dyDescent="0.3">
      <c r="A115" s="67" t="s">
        <v>86</v>
      </c>
      <c r="B115" s="119" t="s">
        <v>256</v>
      </c>
      <c r="C115" s="73"/>
      <c r="D115" s="66" t="s">
        <v>60</v>
      </c>
      <c r="E115" s="74"/>
      <c r="F115" s="74"/>
    </row>
    <row r="116" spans="1:6" x14ac:dyDescent="0.3">
      <c r="A116" s="67" t="s">
        <v>86</v>
      </c>
      <c r="B116" s="119" t="s">
        <v>257</v>
      </c>
      <c r="C116" s="73"/>
      <c r="D116" s="66" t="s">
        <v>270</v>
      </c>
      <c r="E116" s="74"/>
      <c r="F116" s="74"/>
    </row>
    <row r="117" spans="1:6" x14ac:dyDescent="0.3">
      <c r="A117" s="67" t="s">
        <v>86</v>
      </c>
      <c r="B117" s="119" t="s">
        <v>258</v>
      </c>
      <c r="C117" s="73"/>
      <c r="D117" s="66" t="s">
        <v>279</v>
      </c>
      <c r="E117" s="74"/>
      <c r="F117" s="74"/>
    </row>
    <row r="118" spans="1:6" x14ac:dyDescent="0.3">
      <c r="A118" s="67" t="s">
        <v>86</v>
      </c>
      <c r="B118" s="119" t="s">
        <v>259</v>
      </c>
      <c r="C118" s="73"/>
      <c r="D118" s="66" t="s">
        <v>280</v>
      </c>
      <c r="E118" s="74"/>
      <c r="F118" s="74"/>
    </row>
    <row r="119" spans="1:6" x14ac:dyDescent="0.3">
      <c r="A119" s="67" t="s">
        <v>86</v>
      </c>
      <c r="B119" s="119" t="s">
        <v>260</v>
      </c>
      <c r="C119" s="73"/>
      <c r="D119" s="66" t="s">
        <v>281</v>
      </c>
      <c r="E119" s="74"/>
      <c r="F119" s="74"/>
    </row>
    <row r="120" spans="1:6" x14ac:dyDescent="0.3">
      <c r="A120" s="67" t="s">
        <v>86</v>
      </c>
      <c r="B120" s="119" t="s">
        <v>261</v>
      </c>
      <c r="C120" s="73"/>
      <c r="D120" s="66" t="s">
        <v>60</v>
      </c>
      <c r="E120" s="74"/>
      <c r="F120" s="74"/>
    </row>
    <row r="121" spans="1:6" x14ac:dyDescent="0.3">
      <c r="A121" s="67" t="s">
        <v>86</v>
      </c>
      <c r="B121" s="119" t="s">
        <v>262</v>
      </c>
      <c r="C121" s="73"/>
      <c r="D121" s="66" t="s">
        <v>271</v>
      </c>
      <c r="E121" s="74"/>
      <c r="F121" s="74"/>
    </row>
    <row r="122" spans="1:6" x14ac:dyDescent="0.3">
      <c r="A122" s="67" t="s">
        <v>86</v>
      </c>
      <c r="B122" s="119" t="s">
        <v>263</v>
      </c>
      <c r="C122" s="73"/>
      <c r="D122" s="66" t="s">
        <v>272</v>
      </c>
      <c r="E122" s="74"/>
      <c r="F122" s="74"/>
    </row>
    <row r="123" spans="1:6" x14ac:dyDescent="0.3">
      <c r="A123" s="67" t="s">
        <v>86</v>
      </c>
      <c r="B123" s="119" t="s">
        <v>264</v>
      </c>
      <c r="C123" s="73"/>
      <c r="D123" s="66" t="s">
        <v>273</v>
      </c>
      <c r="E123" s="74"/>
      <c r="F123" s="74"/>
    </row>
    <row r="124" spans="1:6" x14ac:dyDescent="0.3">
      <c r="A124" s="67" t="s">
        <v>86</v>
      </c>
      <c r="B124" s="119" t="s">
        <v>265</v>
      </c>
      <c r="C124" s="73"/>
      <c r="D124" s="66" t="s">
        <v>274</v>
      </c>
      <c r="E124" s="74"/>
      <c r="F124" s="74"/>
    </row>
    <row r="125" spans="1:6" x14ac:dyDescent="0.3">
      <c r="A125" s="67" t="s">
        <v>86</v>
      </c>
      <c r="B125" s="119" t="s">
        <v>266</v>
      </c>
      <c r="C125" s="73"/>
      <c r="D125" s="66" t="s">
        <v>275</v>
      </c>
      <c r="E125" s="74">
        <v>100001</v>
      </c>
      <c r="F125" s="74">
        <v>250000</v>
      </c>
    </row>
    <row r="126" spans="1:6" x14ac:dyDescent="0.3">
      <c r="A126" s="67" t="s">
        <v>86</v>
      </c>
      <c r="B126" s="119" t="s">
        <v>267</v>
      </c>
      <c r="C126" s="73"/>
      <c r="D126" s="66" t="s">
        <v>276</v>
      </c>
      <c r="E126" s="74">
        <v>500001</v>
      </c>
      <c r="F126" s="74">
        <v>1000000</v>
      </c>
    </row>
    <row r="127" spans="1:6" x14ac:dyDescent="0.3">
      <c r="A127" s="67" t="s">
        <v>86</v>
      </c>
      <c r="B127" s="119" t="s">
        <v>268</v>
      </c>
      <c r="C127" s="73"/>
      <c r="D127" s="66" t="s">
        <v>277</v>
      </c>
      <c r="E127" s="74"/>
      <c r="F127" s="74"/>
    </row>
    <row r="128" spans="1:6" x14ac:dyDescent="0.3">
      <c r="A128" s="67" t="s">
        <v>86</v>
      </c>
      <c r="B128" s="119" t="s">
        <v>282</v>
      </c>
      <c r="C128" s="73"/>
      <c r="D128" s="66" t="s">
        <v>295</v>
      </c>
      <c r="E128" s="74"/>
      <c r="F128" s="74"/>
    </row>
    <row r="129" spans="1:6" x14ac:dyDescent="0.3">
      <c r="A129" s="67" t="s">
        <v>86</v>
      </c>
      <c r="B129" s="119" t="s">
        <v>283</v>
      </c>
      <c r="C129" s="73"/>
      <c r="D129" s="66" t="s">
        <v>296</v>
      </c>
      <c r="E129" s="74"/>
      <c r="F129" s="74"/>
    </row>
    <row r="130" spans="1:6" x14ac:dyDescent="0.3">
      <c r="A130" s="67" t="s">
        <v>86</v>
      </c>
      <c r="B130" s="119" t="s">
        <v>284</v>
      </c>
      <c r="C130" s="73"/>
      <c r="D130" s="66" t="s">
        <v>297</v>
      </c>
      <c r="E130" s="74"/>
      <c r="F130" s="74"/>
    </row>
    <row r="131" spans="1:6" x14ac:dyDescent="0.3">
      <c r="A131" s="67" t="s">
        <v>86</v>
      </c>
      <c r="B131" s="119" t="s">
        <v>285</v>
      </c>
      <c r="C131" s="73"/>
      <c r="D131" s="66" t="s">
        <v>298</v>
      </c>
      <c r="E131" s="74">
        <v>5000001</v>
      </c>
      <c r="F131" s="74">
        <v>25000000</v>
      </c>
    </row>
    <row r="132" spans="1:6" x14ac:dyDescent="0.3">
      <c r="A132" s="67" t="s">
        <v>86</v>
      </c>
      <c r="B132" s="119" t="s">
        <v>286</v>
      </c>
      <c r="C132" s="73"/>
      <c r="D132" s="66" t="s">
        <v>299</v>
      </c>
      <c r="E132" s="74">
        <v>100001</v>
      </c>
      <c r="F132" s="74">
        <v>250000</v>
      </c>
    </row>
    <row r="133" spans="1:6" x14ac:dyDescent="0.3">
      <c r="A133" s="67" t="s">
        <v>86</v>
      </c>
      <c r="B133" s="119" t="s">
        <v>287</v>
      </c>
      <c r="C133" s="73"/>
      <c r="D133" s="66" t="s">
        <v>300</v>
      </c>
      <c r="E133" s="74"/>
      <c r="F133" s="74"/>
    </row>
    <row r="134" spans="1:6" x14ac:dyDescent="0.3">
      <c r="A134" s="67" t="s">
        <v>86</v>
      </c>
      <c r="B134" s="119" t="s">
        <v>288</v>
      </c>
      <c r="C134" s="73"/>
      <c r="D134" s="66" t="s">
        <v>301</v>
      </c>
      <c r="E134" s="74"/>
      <c r="F134" s="74"/>
    </row>
    <row r="135" spans="1:6" x14ac:dyDescent="0.3">
      <c r="A135" s="67" t="s">
        <v>86</v>
      </c>
      <c r="B135" s="119" t="s">
        <v>289</v>
      </c>
      <c r="C135" s="73"/>
      <c r="D135" s="66" t="s">
        <v>302</v>
      </c>
      <c r="E135" s="74"/>
      <c r="F135" s="74"/>
    </row>
    <row r="136" spans="1:6" x14ac:dyDescent="0.3">
      <c r="A136" s="67" t="s">
        <v>86</v>
      </c>
      <c r="B136" s="119" t="s">
        <v>290</v>
      </c>
      <c r="C136" s="73"/>
      <c r="D136" s="66" t="s">
        <v>303</v>
      </c>
      <c r="E136" s="74"/>
      <c r="F136" s="74"/>
    </row>
    <row r="137" spans="1:6" x14ac:dyDescent="0.3">
      <c r="A137" s="67" t="s">
        <v>86</v>
      </c>
      <c r="B137" s="119" t="s">
        <v>291</v>
      </c>
      <c r="C137" s="73"/>
      <c r="D137" s="66" t="s">
        <v>309</v>
      </c>
      <c r="E137" s="74">
        <v>1001</v>
      </c>
      <c r="F137" s="74">
        <v>15000</v>
      </c>
    </row>
    <row r="138" spans="1:6" x14ac:dyDescent="0.3">
      <c r="A138" s="67" t="s">
        <v>86</v>
      </c>
      <c r="B138" s="119" t="s">
        <v>292</v>
      </c>
      <c r="C138" s="73"/>
      <c r="D138" s="66" t="s">
        <v>304</v>
      </c>
      <c r="E138" s="74"/>
      <c r="F138" s="74"/>
    </row>
    <row r="139" spans="1:6" x14ac:dyDescent="0.3">
      <c r="A139" s="67" t="s">
        <v>86</v>
      </c>
      <c r="B139" s="119" t="s">
        <v>293</v>
      </c>
      <c r="C139" s="73"/>
      <c r="D139" s="66" t="s">
        <v>305</v>
      </c>
      <c r="E139" s="74">
        <v>1000001</v>
      </c>
      <c r="F139" s="74">
        <v>5000000</v>
      </c>
    </row>
    <row r="140" spans="1:6" x14ac:dyDescent="0.3">
      <c r="A140" s="67" t="s">
        <v>86</v>
      </c>
      <c r="B140" s="119" t="s">
        <v>294</v>
      </c>
      <c r="C140" s="73"/>
      <c r="D140" s="66" t="s">
        <v>306</v>
      </c>
      <c r="E140" s="74">
        <v>1000001</v>
      </c>
      <c r="F140" s="74">
        <v>5000000</v>
      </c>
    </row>
    <row r="141" spans="1:6" x14ac:dyDescent="0.3">
      <c r="A141" s="67"/>
      <c r="B141" s="118"/>
      <c r="C141" s="62" t="s">
        <v>616</v>
      </c>
      <c r="D141" s="64"/>
      <c r="E141" s="65">
        <f t="shared" ref="E141:F141" si="2">SUM(E53:E140)</f>
        <v>129111038</v>
      </c>
      <c r="F141" s="65">
        <f t="shared" si="2"/>
        <v>289743000</v>
      </c>
    </row>
    <row r="142" spans="1:6" x14ac:dyDescent="0.3">
      <c r="A142" s="67"/>
      <c r="B142" s="118"/>
      <c r="C142" s="62"/>
      <c r="D142" s="64"/>
      <c r="E142" s="65"/>
      <c r="F142" s="65"/>
    </row>
    <row r="143" spans="1:6" x14ac:dyDescent="0.3">
      <c r="A143" s="67" t="s">
        <v>86</v>
      </c>
      <c r="B143" s="119">
        <v>28</v>
      </c>
      <c r="C143" s="71" t="s">
        <v>307</v>
      </c>
      <c r="E143" s="74"/>
      <c r="F143" s="74"/>
    </row>
    <row r="144" spans="1:6" x14ac:dyDescent="0.3">
      <c r="A144" s="67" t="s">
        <v>86</v>
      </c>
      <c r="B144" s="119">
        <v>28.1</v>
      </c>
      <c r="C144" s="73"/>
      <c r="D144" s="66" t="s">
        <v>308</v>
      </c>
      <c r="E144" s="74">
        <v>1000000</v>
      </c>
      <c r="F144" s="69">
        <v>1000000</v>
      </c>
    </row>
    <row r="145" spans="1:6" x14ac:dyDescent="0.3">
      <c r="A145" s="67" t="s">
        <v>86</v>
      </c>
      <c r="B145" s="119">
        <v>28.2</v>
      </c>
      <c r="C145" s="73"/>
      <c r="D145" s="66" t="s">
        <v>134</v>
      </c>
      <c r="E145" s="74">
        <v>1001</v>
      </c>
      <c r="F145" s="74">
        <v>15000</v>
      </c>
    </row>
    <row r="146" spans="1:6" x14ac:dyDescent="0.3">
      <c r="A146" s="67" t="s">
        <v>86</v>
      </c>
      <c r="B146" s="119">
        <v>28.3</v>
      </c>
      <c r="C146" s="73"/>
      <c r="D146" s="66" t="s">
        <v>95</v>
      </c>
      <c r="E146" s="74">
        <v>1000000</v>
      </c>
      <c r="F146" s="69">
        <v>1000000</v>
      </c>
    </row>
    <row r="147" spans="1:6" x14ac:dyDescent="0.3">
      <c r="A147" s="67" t="s">
        <v>86</v>
      </c>
      <c r="B147" s="119">
        <v>28.4</v>
      </c>
      <c r="C147" s="73"/>
      <c r="D147" s="66" t="s">
        <v>202</v>
      </c>
      <c r="E147" s="74">
        <v>15001</v>
      </c>
      <c r="F147" s="74">
        <v>50000</v>
      </c>
    </row>
    <row r="148" spans="1:6" x14ac:dyDescent="0.3">
      <c r="A148" s="67" t="s">
        <v>86</v>
      </c>
      <c r="B148" s="119">
        <v>28.5</v>
      </c>
      <c r="C148" s="73"/>
      <c r="D148" s="66" t="s">
        <v>21</v>
      </c>
      <c r="E148" s="74">
        <v>250001</v>
      </c>
      <c r="F148" s="74">
        <v>500000</v>
      </c>
    </row>
    <row r="149" spans="1:6" x14ac:dyDescent="0.3">
      <c r="A149" s="67" t="s">
        <v>86</v>
      </c>
      <c r="B149" s="119">
        <v>28.6</v>
      </c>
      <c r="C149" s="73"/>
      <c r="D149" s="66" t="s">
        <v>128</v>
      </c>
      <c r="E149" s="74">
        <v>15001</v>
      </c>
      <c r="F149" s="74">
        <v>50000</v>
      </c>
    </row>
    <row r="150" spans="1:6" x14ac:dyDescent="0.3">
      <c r="A150" s="67" t="s">
        <v>86</v>
      </c>
      <c r="B150" s="119">
        <v>28.7</v>
      </c>
      <c r="C150" s="73"/>
      <c r="D150" s="66" t="s">
        <v>129</v>
      </c>
      <c r="E150" s="74">
        <v>15001</v>
      </c>
      <c r="F150" s="74">
        <v>50000</v>
      </c>
    </row>
    <row r="151" spans="1:6" x14ac:dyDescent="0.3">
      <c r="A151" s="67" t="s">
        <v>86</v>
      </c>
      <c r="B151" s="119">
        <v>28.8</v>
      </c>
      <c r="C151" s="73"/>
      <c r="D151" s="66" t="s">
        <v>130</v>
      </c>
      <c r="E151" s="74">
        <v>1000000</v>
      </c>
      <c r="F151" s="69">
        <v>1000000</v>
      </c>
    </row>
    <row r="152" spans="1:6" x14ac:dyDescent="0.3">
      <c r="A152" s="67" t="s">
        <v>86</v>
      </c>
      <c r="B152" s="119">
        <v>28.9</v>
      </c>
      <c r="C152" s="73"/>
      <c r="D152" s="66" t="s">
        <v>131</v>
      </c>
      <c r="E152" s="74">
        <v>100001</v>
      </c>
      <c r="F152" s="74">
        <v>250000</v>
      </c>
    </row>
    <row r="153" spans="1:6" x14ac:dyDescent="0.3">
      <c r="A153" s="67" t="s">
        <v>86</v>
      </c>
      <c r="B153" s="119">
        <v>28.1</v>
      </c>
      <c r="C153" s="73"/>
      <c r="D153" s="66" t="s">
        <v>136</v>
      </c>
      <c r="E153" s="74">
        <v>1001</v>
      </c>
      <c r="F153" s="74">
        <v>15000</v>
      </c>
    </row>
    <row r="154" spans="1:6" x14ac:dyDescent="0.3">
      <c r="A154" s="67" t="s">
        <v>86</v>
      </c>
      <c r="B154" s="119">
        <v>28.11</v>
      </c>
      <c r="C154" s="73"/>
      <c r="D154" s="66" t="s">
        <v>132</v>
      </c>
      <c r="E154" s="74">
        <v>1001</v>
      </c>
      <c r="F154" s="74">
        <v>15000</v>
      </c>
    </row>
    <row r="155" spans="1:6" x14ac:dyDescent="0.3">
      <c r="A155" s="67" t="s">
        <v>86</v>
      </c>
      <c r="B155" s="119">
        <v>28.12</v>
      </c>
      <c r="C155" s="73"/>
      <c r="D155" s="66" t="s">
        <v>133</v>
      </c>
      <c r="E155" s="74">
        <v>1001</v>
      </c>
      <c r="F155" s="74">
        <v>15000</v>
      </c>
    </row>
    <row r="156" spans="1:6" x14ac:dyDescent="0.3">
      <c r="A156" s="67" t="s">
        <v>86</v>
      </c>
      <c r="B156" s="119">
        <v>28.13</v>
      </c>
      <c r="C156" s="73"/>
      <c r="D156" s="66" t="s">
        <v>97</v>
      </c>
      <c r="E156" s="74">
        <v>100001</v>
      </c>
      <c r="F156" s="74">
        <v>250000</v>
      </c>
    </row>
    <row r="157" spans="1:6" x14ac:dyDescent="0.3">
      <c r="A157" s="67" t="s">
        <v>86</v>
      </c>
      <c r="B157" s="119">
        <v>28.14</v>
      </c>
      <c r="C157" s="73"/>
      <c r="D157" s="66" t="s">
        <v>103</v>
      </c>
      <c r="E157" s="74">
        <v>1000000</v>
      </c>
      <c r="F157" s="69">
        <v>1000000</v>
      </c>
    </row>
    <row r="158" spans="1:6" x14ac:dyDescent="0.3">
      <c r="A158" s="67" t="s">
        <v>86</v>
      </c>
      <c r="B158" s="119">
        <v>28.15</v>
      </c>
      <c r="C158" s="73"/>
      <c r="D158" s="66" t="s">
        <v>98</v>
      </c>
      <c r="E158" s="74">
        <v>15001</v>
      </c>
      <c r="F158" s="74">
        <v>50000</v>
      </c>
    </row>
    <row r="159" spans="1:6" x14ac:dyDescent="0.3">
      <c r="A159" s="67" t="s">
        <v>86</v>
      </c>
      <c r="B159" s="119">
        <v>28.16</v>
      </c>
      <c r="C159" s="73"/>
      <c r="D159" s="66" t="s">
        <v>311</v>
      </c>
      <c r="E159" s="74"/>
      <c r="F159" s="74"/>
    </row>
    <row r="160" spans="1:6" x14ac:dyDescent="0.3">
      <c r="A160" s="67" t="s">
        <v>86</v>
      </c>
      <c r="B160" s="119" t="s">
        <v>310</v>
      </c>
      <c r="C160" s="73"/>
      <c r="D160" s="66" t="s">
        <v>312</v>
      </c>
      <c r="E160" s="74">
        <v>0</v>
      </c>
      <c r="F160" s="74">
        <v>1000</v>
      </c>
    </row>
    <row r="161" spans="1:6" x14ac:dyDescent="0.3">
      <c r="A161" s="67"/>
      <c r="C161" s="70" t="s">
        <v>619</v>
      </c>
      <c r="E161" s="72">
        <f t="shared" ref="E161:F161" si="3">SUM(E144:E160)</f>
        <v>4514011</v>
      </c>
      <c r="F161" s="72">
        <f t="shared" si="3"/>
        <v>5261000</v>
      </c>
    </row>
    <row r="162" spans="1:6" x14ac:dyDescent="0.3">
      <c r="A162" s="67"/>
      <c r="C162" s="73"/>
      <c r="E162" s="74"/>
      <c r="F162" s="74"/>
    </row>
    <row r="163" spans="1:6" x14ac:dyDescent="0.3">
      <c r="A163" s="67" t="s">
        <v>86</v>
      </c>
      <c r="B163" s="119">
        <v>30</v>
      </c>
      <c r="C163" s="71" t="s">
        <v>321</v>
      </c>
      <c r="E163" s="74"/>
      <c r="F163" s="74"/>
    </row>
    <row r="164" spans="1:6" x14ac:dyDescent="0.3">
      <c r="A164" s="67" t="s">
        <v>86</v>
      </c>
      <c r="B164" s="119">
        <v>30.1</v>
      </c>
      <c r="C164" s="73"/>
      <c r="D164" s="66" t="s">
        <v>124</v>
      </c>
      <c r="E164" s="74">
        <v>1000000</v>
      </c>
      <c r="F164" s="69">
        <v>1000000</v>
      </c>
    </row>
    <row r="165" spans="1:6" s="71" customFormat="1" x14ac:dyDescent="0.3">
      <c r="A165" s="67"/>
      <c r="B165" s="119"/>
      <c r="C165" s="70" t="s">
        <v>626</v>
      </c>
      <c r="E165" s="72">
        <f t="shared" ref="E165:F165" si="4">E164</f>
        <v>1000000</v>
      </c>
      <c r="F165" s="72">
        <f t="shared" si="4"/>
        <v>1000000</v>
      </c>
    </row>
    <row r="166" spans="1:6" x14ac:dyDescent="0.3">
      <c r="A166" s="67"/>
      <c r="C166" s="73"/>
      <c r="E166" s="74"/>
      <c r="F166" s="69"/>
    </row>
    <row r="167" spans="1:6" x14ac:dyDescent="0.3">
      <c r="A167" s="67" t="s">
        <v>86</v>
      </c>
      <c r="B167" s="119">
        <v>35</v>
      </c>
      <c r="C167" s="71" t="s">
        <v>393</v>
      </c>
      <c r="E167" s="74"/>
      <c r="F167" s="74"/>
    </row>
    <row r="168" spans="1:6" x14ac:dyDescent="0.3">
      <c r="A168" s="67" t="s">
        <v>86</v>
      </c>
      <c r="B168" s="119">
        <v>35.1</v>
      </c>
      <c r="C168" s="73"/>
      <c r="D168" s="66" t="s">
        <v>96</v>
      </c>
      <c r="E168" s="74">
        <v>0</v>
      </c>
      <c r="F168" s="74">
        <v>1000</v>
      </c>
    </row>
    <row r="169" spans="1:6" x14ac:dyDescent="0.3">
      <c r="A169" s="67" t="s">
        <v>86</v>
      </c>
      <c r="B169" s="119">
        <v>35.200000000000003</v>
      </c>
      <c r="C169" s="73"/>
      <c r="D169" s="66" t="s">
        <v>104</v>
      </c>
      <c r="E169" s="74">
        <v>1000000</v>
      </c>
      <c r="F169" s="69">
        <v>1000000</v>
      </c>
    </row>
    <row r="170" spans="1:6" x14ac:dyDescent="0.3">
      <c r="A170" s="67" t="s">
        <v>86</v>
      </c>
      <c r="B170" s="119">
        <v>35.299999999999997</v>
      </c>
      <c r="C170" s="73"/>
      <c r="D170" s="66" t="s">
        <v>394</v>
      </c>
      <c r="E170" s="74">
        <v>1000000</v>
      </c>
      <c r="F170" s="69">
        <v>1000000</v>
      </c>
    </row>
    <row r="171" spans="1:6" x14ac:dyDescent="0.3">
      <c r="A171" s="67" t="s">
        <v>86</v>
      </c>
      <c r="B171" s="119">
        <v>35.4</v>
      </c>
      <c r="C171" s="73"/>
      <c r="D171" s="66" t="s">
        <v>394</v>
      </c>
      <c r="E171" s="74">
        <v>0</v>
      </c>
      <c r="F171" s="74">
        <v>1000</v>
      </c>
    </row>
    <row r="172" spans="1:6" x14ac:dyDescent="0.3">
      <c r="A172" s="67" t="s">
        <v>86</v>
      </c>
      <c r="B172" s="119">
        <v>35.5</v>
      </c>
      <c r="C172" s="73"/>
      <c r="D172" s="66" t="s">
        <v>201</v>
      </c>
      <c r="E172" s="74">
        <v>1000000</v>
      </c>
      <c r="F172" s="69">
        <v>1000000</v>
      </c>
    </row>
    <row r="173" spans="1:6" x14ac:dyDescent="0.3">
      <c r="A173" s="67" t="s">
        <v>86</v>
      </c>
      <c r="B173" s="119">
        <v>35.6</v>
      </c>
      <c r="C173" s="73"/>
      <c r="D173" s="66" t="s">
        <v>395</v>
      </c>
      <c r="E173" s="74"/>
      <c r="F173" s="74"/>
    </row>
    <row r="174" spans="1:6" x14ac:dyDescent="0.3">
      <c r="A174" s="67" t="s">
        <v>86</v>
      </c>
      <c r="B174" s="119" t="s">
        <v>384</v>
      </c>
      <c r="C174" s="73"/>
      <c r="D174" s="66" t="s">
        <v>323</v>
      </c>
      <c r="E174" s="74">
        <v>250001</v>
      </c>
      <c r="F174" s="74">
        <v>500000</v>
      </c>
    </row>
    <row r="175" spans="1:6" x14ac:dyDescent="0.3">
      <c r="A175" s="67" t="s">
        <v>86</v>
      </c>
      <c r="B175" s="119" t="s">
        <v>385</v>
      </c>
      <c r="C175" s="73"/>
      <c r="D175" s="66" t="s">
        <v>104</v>
      </c>
      <c r="E175" s="74">
        <v>0</v>
      </c>
      <c r="F175" s="74">
        <v>1000</v>
      </c>
    </row>
    <row r="176" spans="1:6" x14ac:dyDescent="0.3">
      <c r="A176" s="67" t="s">
        <v>86</v>
      </c>
      <c r="B176" s="119">
        <v>35.700000000000003</v>
      </c>
      <c r="C176" s="73"/>
      <c r="D176" s="66" t="s">
        <v>2</v>
      </c>
      <c r="E176" s="74"/>
      <c r="F176" s="74"/>
    </row>
    <row r="177" spans="1:6" x14ac:dyDescent="0.3">
      <c r="A177" s="67" t="s">
        <v>86</v>
      </c>
      <c r="B177" s="119" t="s">
        <v>386</v>
      </c>
      <c r="C177" s="73"/>
      <c r="D177" s="66" t="s">
        <v>60</v>
      </c>
      <c r="E177" s="74">
        <v>15001</v>
      </c>
      <c r="F177" s="74">
        <v>50000</v>
      </c>
    </row>
    <row r="178" spans="1:6" x14ac:dyDescent="0.3">
      <c r="A178" s="67" t="s">
        <v>86</v>
      </c>
      <c r="B178" s="119" t="s">
        <v>387</v>
      </c>
      <c r="C178" s="73"/>
      <c r="D178" s="66" t="s">
        <v>21</v>
      </c>
      <c r="E178" s="74">
        <v>1000001</v>
      </c>
      <c r="F178" s="74">
        <v>5000000</v>
      </c>
    </row>
    <row r="179" spans="1:6" x14ac:dyDescent="0.3">
      <c r="A179" s="67" t="s">
        <v>86</v>
      </c>
      <c r="B179" s="119" t="s">
        <v>388</v>
      </c>
      <c r="C179" s="73"/>
      <c r="D179" s="66" t="s">
        <v>104</v>
      </c>
      <c r="E179" s="74">
        <v>0</v>
      </c>
      <c r="F179" s="74">
        <v>1000</v>
      </c>
    </row>
    <row r="180" spans="1:6" x14ac:dyDescent="0.3">
      <c r="A180" s="67" t="s">
        <v>86</v>
      </c>
      <c r="B180" s="119" t="s">
        <v>389</v>
      </c>
      <c r="C180" s="73"/>
      <c r="D180" s="66" t="s">
        <v>224</v>
      </c>
      <c r="E180" s="74">
        <v>1000000</v>
      </c>
      <c r="F180" s="69">
        <v>1000000</v>
      </c>
    </row>
    <row r="181" spans="1:6" x14ac:dyDescent="0.3">
      <c r="A181" s="67" t="s">
        <v>86</v>
      </c>
      <c r="B181" s="119" t="s">
        <v>390</v>
      </c>
      <c r="C181" s="73"/>
      <c r="D181" s="66" t="s">
        <v>99</v>
      </c>
      <c r="E181" s="74"/>
      <c r="F181" s="74"/>
    </row>
    <row r="182" spans="1:6" x14ac:dyDescent="0.3">
      <c r="A182" s="67" t="s">
        <v>86</v>
      </c>
      <c r="B182" s="119" t="s">
        <v>391</v>
      </c>
      <c r="C182" s="73"/>
      <c r="D182" s="66" t="s">
        <v>100</v>
      </c>
      <c r="E182" s="74"/>
      <c r="F182" s="74"/>
    </row>
    <row r="183" spans="1:6" x14ac:dyDescent="0.3">
      <c r="A183" s="67" t="s">
        <v>86</v>
      </c>
      <c r="B183" s="119" t="s">
        <v>397</v>
      </c>
      <c r="C183" s="73"/>
      <c r="D183" s="66" t="s">
        <v>60</v>
      </c>
      <c r="E183" s="74">
        <v>50001</v>
      </c>
      <c r="F183" s="74">
        <v>100000</v>
      </c>
    </row>
    <row r="184" spans="1:6" x14ac:dyDescent="0.3">
      <c r="A184" s="67" t="s">
        <v>86</v>
      </c>
      <c r="B184" s="119" t="s">
        <v>398</v>
      </c>
      <c r="C184" s="73"/>
      <c r="D184" s="66" t="s">
        <v>117</v>
      </c>
      <c r="E184" s="74">
        <v>15001</v>
      </c>
      <c r="F184" s="74">
        <v>500000</v>
      </c>
    </row>
    <row r="185" spans="1:6" x14ac:dyDescent="0.3">
      <c r="A185" s="67" t="s">
        <v>86</v>
      </c>
      <c r="B185" s="119" t="s">
        <v>399</v>
      </c>
      <c r="C185" s="73"/>
      <c r="D185" s="66" t="s">
        <v>107</v>
      </c>
      <c r="E185" s="74"/>
      <c r="F185" s="74"/>
    </row>
    <row r="186" spans="1:6" x14ac:dyDescent="0.3">
      <c r="A186" s="67" t="s">
        <v>86</v>
      </c>
      <c r="B186" s="119" t="s">
        <v>400</v>
      </c>
      <c r="C186" s="73"/>
      <c r="D186" s="66" t="s">
        <v>60</v>
      </c>
      <c r="E186" s="74">
        <v>1001</v>
      </c>
      <c r="F186" s="74">
        <v>15000</v>
      </c>
    </row>
    <row r="187" spans="1:6" x14ac:dyDescent="0.3">
      <c r="A187" s="67" t="s">
        <v>86</v>
      </c>
      <c r="B187" s="119" t="s">
        <v>401</v>
      </c>
      <c r="C187" s="73"/>
      <c r="D187" s="66" t="s">
        <v>108</v>
      </c>
      <c r="E187" s="74">
        <v>0</v>
      </c>
      <c r="F187" s="74">
        <v>1000</v>
      </c>
    </row>
    <row r="188" spans="1:6" x14ac:dyDescent="0.3">
      <c r="A188" s="67" t="s">
        <v>86</v>
      </c>
      <c r="B188" s="119" t="s">
        <v>402</v>
      </c>
      <c r="C188" s="73"/>
      <c r="D188" s="66" t="s">
        <v>225</v>
      </c>
      <c r="E188" s="74"/>
      <c r="F188" s="74"/>
    </row>
    <row r="189" spans="1:6" x14ac:dyDescent="0.3">
      <c r="A189" s="67" t="s">
        <v>86</v>
      </c>
      <c r="B189" s="119" t="s">
        <v>403</v>
      </c>
      <c r="C189" s="73"/>
      <c r="D189" s="66" t="s">
        <v>60</v>
      </c>
      <c r="E189" s="74">
        <v>1001</v>
      </c>
      <c r="F189" s="74">
        <v>15000</v>
      </c>
    </row>
    <row r="190" spans="1:6" x14ac:dyDescent="0.3">
      <c r="A190" s="67" t="s">
        <v>86</v>
      </c>
      <c r="B190" s="119" t="s">
        <v>404</v>
      </c>
      <c r="C190" s="73"/>
      <c r="D190" s="66" t="s">
        <v>110</v>
      </c>
      <c r="E190" s="74"/>
      <c r="F190" s="74"/>
    </row>
    <row r="191" spans="1:6" x14ac:dyDescent="0.3">
      <c r="A191" s="67" t="s">
        <v>86</v>
      </c>
      <c r="B191" s="119" t="s">
        <v>405</v>
      </c>
      <c r="C191" s="73"/>
      <c r="D191" s="66" t="s">
        <v>111</v>
      </c>
      <c r="E191" s="74">
        <v>15001</v>
      </c>
      <c r="F191" s="74">
        <v>50000</v>
      </c>
    </row>
    <row r="192" spans="1:6" x14ac:dyDescent="0.3">
      <c r="A192" s="67" t="s">
        <v>86</v>
      </c>
      <c r="B192" s="119" t="s">
        <v>406</v>
      </c>
      <c r="C192" s="73"/>
      <c r="D192" s="66" t="s">
        <v>118</v>
      </c>
      <c r="E192" s="74">
        <v>1001</v>
      </c>
      <c r="F192" s="74">
        <v>15000</v>
      </c>
    </row>
    <row r="193" spans="1:6" x14ac:dyDescent="0.3">
      <c r="A193" s="67" t="s">
        <v>86</v>
      </c>
      <c r="B193" s="119" t="s">
        <v>396</v>
      </c>
      <c r="C193" s="73"/>
      <c r="D193" s="66" t="s">
        <v>112</v>
      </c>
      <c r="E193" s="74">
        <v>100001</v>
      </c>
      <c r="F193" s="74">
        <v>250000</v>
      </c>
    </row>
    <row r="194" spans="1:6" x14ac:dyDescent="0.3">
      <c r="A194" s="67" t="s">
        <v>86</v>
      </c>
      <c r="B194" s="119" t="s">
        <v>407</v>
      </c>
      <c r="C194" s="73"/>
      <c r="D194" s="66" t="s">
        <v>113</v>
      </c>
      <c r="E194" s="74"/>
      <c r="F194" s="74"/>
    </row>
    <row r="195" spans="1:6" x14ac:dyDescent="0.3">
      <c r="A195" s="67" t="s">
        <v>86</v>
      </c>
      <c r="B195" s="119" t="s">
        <v>408</v>
      </c>
      <c r="C195" s="73"/>
      <c r="D195" s="66" t="s">
        <v>119</v>
      </c>
      <c r="E195" s="74"/>
      <c r="F195" s="74"/>
    </row>
    <row r="196" spans="1:6" x14ac:dyDescent="0.3">
      <c r="A196" s="67" t="s">
        <v>86</v>
      </c>
      <c r="B196" s="119" t="s">
        <v>409</v>
      </c>
      <c r="C196" s="73"/>
      <c r="D196" s="66" t="s">
        <v>120</v>
      </c>
      <c r="E196" s="74"/>
      <c r="F196" s="74"/>
    </row>
    <row r="197" spans="1:6" x14ac:dyDescent="0.3">
      <c r="A197" s="67" t="s">
        <v>86</v>
      </c>
      <c r="B197" s="119" t="s">
        <v>410</v>
      </c>
      <c r="C197" s="73"/>
      <c r="D197" s="66" t="s">
        <v>121</v>
      </c>
      <c r="E197" s="74"/>
      <c r="F197" s="74"/>
    </row>
    <row r="198" spans="1:6" x14ac:dyDescent="0.3">
      <c r="A198" s="67" t="s">
        <v>86</v>
      </c>
      <c r="B198" s="119" t="s">
        <v>411</v>
      </c>
      <c r="C198" s="73"/>
      <c r="D198" s="66" t="s">
        <v>114</v>
      </c>
      <c r="E198" s="74"/>
      <c r="F198" s="74"/>
    </row>
    <row r="199" spans="1:6" x14ac:dyDescent="0.3">
      <c r="A199" s="67" t="s">
        <v>86</v>
      </c>
      <c r="B199" s="119" t="s">
        <v>413</v>
      </c>
      <c r="C199" s="73"/>
      <c r="D199" s="66" t="s">
        <v>115</v>
      </c>
      <c r="E199" s="74"/>
      <c r="F199" s="74"/>
    </row>
    <row r="200" spans="1:6" x14ac:dyDescent="0.3">
      <c r="A200" s="67" t="s">
        <v>86</v>
      </c>
      <c r="B200" s="119" t="s">
        <v>414</v>
      </c>
      <c r="C200" s="73"/>
      <c r="D200" s="66" t="s">
        <v>116</v>
      </c>
      <c r="E200" s="74"/>
      <c r="F200" s="74"/>
    </row>
    <row r="201" spans="1:6" x14ac:dyDescent="0.3">
      <c r="A201" s="67" t="s">
        <v>86</v>
      </c>
      <c r="B201" s="119" t="s">
        <v>415</v>
      </c>
      <c r="C201" s="73"/>
      <c r="D201" s="66" t="s">
        <v>60</v>
      </c>
      <c r="E201" s="74"/>
      <c r="F201" s="74"/>
    </row>
    <row r="202" spans="1:6" x14ac:dyDescent="0.3">
      <c r="A202" s="67" t="s">
        <v>86</v>
      </c>
      <c r="B202" s="119" t="s">
        <v>416</v>
      </c>
      <c r="C202" s="73"/>
      <c r="D202" s="66" t="s">
        <v>60</v>
      </c>
      <c r="E202" s="74"/>
      <c r="F202" s="74"/>
    </row>
    <row r="203" spans="1:6" x14ac:dyDescent="0.3">
      <c r="A203" s="67" t="s">
        <v>86</v>
      </c>
      <c r="B203" s="119" t="s">
        <v>412</v>
      </c>
      <c r="C203" s="73"/>
      <c r="D203" s="66" t="s">
        <v>243</v>
      </c>
      <c r="E203" s="74">
        <v>1000000</v>
      </c>
      <c r="F203" s="69">
        <v>1000000</v>
      </c>
    </row>
    <row r="204" spans="1:6" x14ac:dyDescent="0.3">
      <c r="A204" s="67" t="s">
        <v>86</v>
      </c>
      <c r="B204" s="119" t="s">
        <v>417</v>
      </c>
      <c r="C204" s="73"/>
      <c r="D204" s="66" t="s">
        <v>244</v>
      </c>
      <c r="E204" s="74"/>
      <c r="F204" s="74"/>
    </row>
    <row r="205" spans="1:6" x14ac:dyDescent="0.3">
      <c r="A205" s="67" t="s">
        <v>86</v>
      </c>
      <c r="B205" s="119" t="s">
        <v>418</v>
      </c>
      <c r="C205" s="73"/>
      <c r="D205" s="66" t="s">
        <v>246</v>
      </c>
      <c r="E205" s="74"/>
      <c r="F205" s="74"/>
    </row>
    <row r="206" spans="1:6" x14ac:dyDescent="0.3">
      <c r="A206" s="67" t="s">
        <v>86</v>
      </c>
      <c r="B206" s="119" t="s">
        <v>419</v>
      </c>
      <c r="C206" s="73"/>
      <c r="D206" s="66" t="s">
        <v>247</v>
      </c>
      <c r="E206" s="74"/>
      <c r="F206" s="74"/>
    </row>
    <row r="207" spans="1:6" x14ac:dyDescent="0.3">
      <c r="A207" s="67" t="s">
        <v>86</v>
      </c>
      <c r="B207" s="119" t="s">
        <v>420</v>
      </c>
      <c r="C207" s="73"/>
      <c r="D207" s="66" t="s">
        <v>248</v>
      </c>
      <c r="E207" s="74"/>
      <c r="F207" s="74"/>
    </row>
    <row r="208" spans="1:6" x14ac:dyDescent="0.3">
      <c r="A208" s="67" t="s">
        <v>86</v>
      </c>
      <c r="B208" s="119" t="s">
        <v>421</v>
      </c>
      <c r="C208" s="73"/>
      <c r="D208" s="66" t="s">
        <v>249</v>
      </c>
      <c r="E208" s="74"/>
      <c r="F208" s="74"/>
    </row>
    <row r="209" spans="1:6" x14ac:dyDescent="0.3">
      <c r="A209" s="67" t="s">
        <v>86</v>
      </c>
      <c r="B209" s="119" t="s">
        <v>422</v>
      </c>
      <c r="C209" s="73"/>
      <c r="D209" s="66" t="s">
        <v>245</v>
      </c>
      <c r="E209" s="74"/>
      <c r="F209" s="74"/>
    </row>
    <row r="210" spans="1:6" x14ac:dyDescent="0.3">
      <c r="A210" s="67" t="s">
        <v>86</v>
      </c>
      <c r="B210" s="119" t="s">
        <v>423</v>
      </c>
      <c r="C210" s="73"/>
      <c r="D210" s="66" t="s">
        <v>250</v>
      </c>
      <c r="E210" s="74"/>
      <c r="F210" s="74"/>
    </row>
    <row r="211" spans="1:6" x14ac:dyDescent="0.3">
      <c r="A211" s="67" t="s">
        <v>86</v>
      </c>
      <c r="B211" s="119" t="s">
        <v>424</v>
      </c>
      <c r="C211" s="73"/>
      <c r="D211" s="66" t="s">
        <v>428</v>
      </c>
      <c r="E211" s="74"/>
      <c r="F211" s="74"/>
    </row>
    <row r="212" spans="1:6" x14ac:dyDescent="0.3">
      <c r="A212" s="67" t="s">
        <v>86</v>
      </c>
      <c r="B212" s="119" t="s">
        <v>425</v>
      </c>
      <c r="C212" s="73"/>
      <c r="D212" s="66" t="s">
        <v>252</v>
      </c>
      <c r="E212" s="74"/>
      <c r="F212" s="74"/>
    </row>
    <row r="213" spans="1:6" x14ac:dyDescent="0.3">
      <c r="A213" s="67" t="s">
        <v>86</v>
      </c>
      <c r="B213" s="119" t="s">
        <v>426</v>
      </c>
      <c r="C213" s="73"/>
      <c r="D213" s="66" t="s">
        <v>269</v>
      </c>
      <c r="E213" s="74"/>
      <c r="F213" s="74"/>
    </row>
    <row r="214" spans="1:6" x14ac:dyDescent="0.3">
      <c r="A214" s="67" t="s">
        <v>86</v>
      </c>
      <c r="B214" s="119" t="s">
        <v>427</v>
      </c>
      <c r="C214" s="73"/>
      <c r="D214" s="66" t="s">
        <v>278</v>
      </c>
      <c r="E214" s="74"/>
      <c r="F214" s="74"/>
    </row>
    <row r="215" spans="1:6" x14ac:dyDescent="0.3">
      <c r="A215" s="67" t="s">
        <v>86</v>
      </c>
      <c r="B215" s="119" t="s">
        <v>431</v>
      </c>
      <c r="C215" s="73"/>
      <c r="D215" s="66" t="s">
        <v>116</v>
      </c>
      <c r="E215" s="74"/>
      <c r="F215" s="74"/>
    </row>
    <row r="216" spans="1:6" x14ac:dyDescent="0.3">
      <c r="A216" s="67" t="s">
        <v>86</v>
      </c>
      <c r="B216" s="119" t="s">
        <v>432</v>
      </c>
      <c r="C216" s="73"/>
      <c r="D216" s="66" t="s">
        <v>60</v>
      </c>
      <c r="E216" s="74"/>
      <c r="F216" s="74"/>
    </row>
    <row r="217" spans="1:6" x14ac:dyDescent="0.3">
      <c r="A217" s="67" t="s">
        <v>86</v>
      </c>
      <c r="B217" s="119" t="s">
        <v>433</v>
      </c>
      <c r="C217" s="73"/>
      <c r="D217" s="66" t="s">
        <v>270</v>
      </c>
      <c r="E217" s="74"/>
      <c r="F217" s="74"/>
    </row>
    <row r="218" spans="1:6" x14ac:dyDescent="0.3">
      <c r="A218" s="67" t="s">
        <v>86</v>
      </c>
      <c r="B218" s="119" t="s">
        <v>434</v>
      </c>
      <c r="C218" s="73"/>
      <c r="D218" s="66" t="s">
        <v>279</v>
      </c>
      <c r="E218" s="74"/>
      <c r="F218" s="74"/>
    </row>
    <row r="219" spans="1:6" x14ac:dyDescent="0.3">
      <c r="A219" s="67" t="s">
        <v>86</v>
      </c>
      <c r="B219" s="119" t="s">
        <v>435</v>
      </c>
      <c r="C219" s="73"/>
      <c r="D219" s="66" t="s">
        <v>280</v>
      </c>
      <c r="E219" s="74"/>
      <c r="F219" s="74"/>
    </row>
    <row r="220" spans="1:6" x14ac:dyDescent="0.3">
      <c r="A220" s="67" t="s">
        <v>86</v>
      </c>
      <c r="B220" s="119" t="s">
        <v>436</v>
      </c>
      <c r="C220" s="73"/>
      <c r="D220" s="66" t="s">
        <v>358</v>
      </c>
      <c r="E220" s="74"/>
      <c r="F220" s="74"/>
    </row>
    <row r="221" spans="1:6" x14ac:dyDescent="0.3">
      <c r="A221" s="67" t="s">
        <v>86</v>
      </c>
      <c r="B221" s="119" t="s">
        <v>437</v>
      </c>
      <c r="C221" s="73"/>
      <c r="D221" s="66" t="s">
        <v>60</v>
      </c>
      <c r="E221" s="74"/>
      <c r="F221" s="74"/>
    </row>
    <row r="222" spans="1:6" x14ac:dyDescent="0.3">
      <c r="A222" s="67" t="s">
        <v>86</v>
      </c>
      <c r="B222" s="119" t="s">
        <v>438</v>
      </c>
      <c r="C222" s="73"/>
      <c r="D222" s="66" t="s">
        <v>271</v>
      </c>
      <c r="E222" s="74"/>
      <c r="F222" s="74"/>
    </row>
    <row r="223" spans="1:6" x14ac:dyDescent="0.3">
      <c r="A223" s="67" t="s">
        <v>86</v>
      </c>
      <c r="B223" s="119" t="s">
        <v>439</v>
      </c>
      <c r="C223" s="73"/>
      <c r="D223" s="66" t="s">
        <v>272</v>
      </c>
      <c r="E223" s="74"/>
      <c r="F223" s="74"/>
    </row>
    <row r="224" spans="1:6" x14ac:dyDescent="0.3">
      <c r="A224" s="67" t="s">
        <v>86</v>
      </c>
      <c r="B224" s="119" t="s">
        <v>440</v>
      </c>
      <c r="C224" s="73"/>
      <c r="D224" s="66" t="s">
        <v>273</v>
      </c>
      <c r="E224" s="74"/>
      <c r="F224" s="74"/>
    </row>
    <row r="225" spans="1:6" x14ac:dyDescent="0.3">
      <c r="A225" s="67" t="s">
        <v>86</v>
      </c>
      <c r="B225" s="119" t="s">
        <v>441</v>
      </c>
      <c r="C225" s="73"/>
      <c r="D225" s="66" t="s">
        <v>274</v>
      </c>
      <c r="E225" s="74"/>
      <c r="F225" s="74"/>
    </row>
    <row r="226" spans="1:6" x14ac:dyDescent="0.3">
      <c r="A226" s="67" t="s">
        <v>86</v>
      </c>
      <c r="B226" s="119" t="s">
        <v>429</v>
      </c>
      <c r="C226" s="73"/>
      <c r="D226" s="66" t="s">
        <v>275</v>
      </c>
      <c r="E226" s="74">
        <v>100001</v>
      </c>
      <c r="F226" s="74">
        <v>250000</v>
      </c>
    </row>
    <row r="227" spans="1:6" x14ac:dyDescent="0.3">
      <c r="A227" s="67" t="s">
        <v>86</v>
      </c>
      <c r="B227" s="119" t="s">
        <v>430</v>
      </c>
      <c r="C227" s="73"/>
      <c r="D227" s="66" t="s">
        <v>276</v>
      </c>
      <c r="E227" s="74">
        <v>500001</v>
      </c>
      <c r="F227" s="74">
        <v>1000000</v>
      </c>
    </row>
    <row r="228" spans="1:6" x14ac:dyDescent="0.3">
      <c r="A228" s="67" t="s">
        <v>86</v>
      </c>
      <c r="B228" s="119" t="s">
        <v>442</v>
      </c>
      <c r="C228" s="73"/>
      <c r="D228" s="66" t="s">
        <v>277</v>
      </c>
      <c r="E228" s="74"/>
      <c r="F228" s="74"/>
    </row>
    <row r="229" spans="1:6" x14ac:dyDescent="0.3">
      <c r="A229" s="67" t="s">
        <v>86</v>
      </c>
      <c r="B229" s="119" t="s">
        <v>443</v>
      </c>
      <c r="C229" s="73"/>
      <c r="D229" s="66" t="s">
        <v>295</v>
      </c>
      <c r="E229" s="74"/>
      <c r="F229" s="74"/>
    </row>
    <row r="230" spans="1:6" x14ac:dyDescent="0.3">
      <c r="A230" s="67" t="s">
        <v>86</v>
      </c>
      <c r="B230" s="119" t="s">
        <v>444</v>
      </c>
      <c r="C230" s="73"/>
      <c r="D230" s="66" t="s">
        <v>296</v>
      </c>
      <c r="E230" s="74"/>
      <c r="F230" s="74"/>
    </row>
    <row r="231" spans="1:6" x14ac:dyDescent="0.3">
      <c r="A231" s="67" t="s">
        <v>86</v>
      </c>
      <c r="B231" s="119" t="s">
        <v>445</v>
      </c>
      <c r="C231" s="73"/>
      <c r="D231" s="66" t="s">
        <v>297</v>
      </c>
      <c r="E231" s="74"/>
      <c r="F231" s="74"/>
    </row>
    <row r="232" spans="1:6" x14ac:dyDescent="0.3">
      <c r="A232" s="67" t="s">
        <v>86</v>
      </c>
      <c r="B232" s="119" t="s">
        <v>446</v>
      </c>
      <c r="C232" s="73"/>
      <c r="D232" s="66" t="s">
        <v>298</v>
      </c>
      <c r="E232" s="74">
        <v>1000000</v>
      </c>
      <c r="F232" s="69">
        <v>1000000</v>
      </c>
    </row>
    <row r="233" spans="1:6" x14ac:dyDescent="0.3">
      <c r="A233" s="67" t="s">
        <v>86</v>
      </c>
      <c r="B233" s="119" t="s">
        <v>447</v>
      </c>
      <c r="C233" s="73"/>
      <c r="D233" s="66" t="s">
        <v>299</v>
      </c>
      <c r="E233" s="74">
        <v>100001</v>
      </c>
      <c r="F233" s="74">
        <v>250000</v>
      </c>
    </row>
    <row r="234" spans="1:6" x14ac:dyDescent="0.3">
      <c r="A234" s="67" t="s">
        <v>86</v>
      </c>
      <c r="B234" s="119" t="s">
        <v>448</v>
      </c>
      <c r="C234" s="73"/>
      <c r="D234" s="66" t="s">
        <v>300</v>
      </c>
      <c r="E234" s="74"/>
      <c r="F234" s="74"/>
    </row>
    <row r="235" spans="1:6" x14ac:dyDescent="0.3">
      <c r="A235" s="67" t="s">
        <v>86</v>
      </c>
      <c r="B235" s="119" t="s">
        <v>449</v>
      </c>
      <c r="C235" s="73"/>
      <c r="D235" s="66" t="s">
        <v>301</v>
      </c>
      <c r="E235" s="74"/>
      <c r="F235" s="74"/>
    </row>
    <row r="236" spans="1:6" x14ac:dyDescent="0.3">
      <c r="A236" s="67" t="s">
        <v>86</v>
      </c>
      <c r="B236" s="119" t="s">
        <v>450</v>
      </c>
      <c r="C236" s="73"/>
      <c r="D236" s="66" t="s">
        <v>302</v>
      </c>
      <c r="E236" s="74"/>
      <c r="F236" s="74"/>
    </row>
    <row r="237" spans="1:6" x14ac:dyDescent="0.3">
      <c r="A237" s="67" t="s">
        <v>86</v>
      </c>
      <c r="B237" s="119" t="s">
        <v>451</v>
      </c>
      <c r="C237" s="73"/>
      <c r="D237" s="66" t="s">
        <v>303</v>
      </c>
      <c r="E237" s="74"/>
      <c r="F237" s="74"/>
    </row>
    <row r="238" spans="1:6" x14ac:dyDescent="0.3">
      <c r="A238" s="67" t="s">
        <v>86</v>
      </c>
      <c r="B238" s="119" t="s">
        <v>452</v>
      </c>
      <c r="C238" s="73"/>
      <c r="D238" s="66" t="s">
        <v>309</v>
      </c>
      <c r="E238" s="74">
        <v>1001</v>
      </c>
      <c r="F238" s="74">
        <v>15000</v>
      </c>
    </row>
    <row r="239" spans="1:6" x14ac:dyDescent="0.3">
      <c r="A239" s="67" t="s">
        <v>86</v>
      </c>
      <c r="B239" s="119" t="s">
        <v>453</v>
      </c>
      <c r="C239" s="73"/>
      <c r="D239" s="66" t="s">
        <v>304</v>
      </c>
      <c r="E239" s="74"/>
      <c r="F239" s="74"/>
    </row>
    <row r="240" spans="1:6" x14ac:dyDescent="0.3">
      <c r="A240" s="67" t="s">
        <v>86</v>
      </c>
      <c r="B240" s="119" t="s">
        <v>454</v>
      </c>
      <c r="C240" s="73"/>
      <c r="D240" s="66" t="s">
        <v>305</v>
      </c>
      <c r="E240" s="74">
        <v>1000000</v>
      </c>
      <c r="F240" s="69">
        <v>1000000</v>
      </c>
    </row>
    <row r="241" spans="1:6" x14ac:dyDescent="0.3">
      <c r="A241" s="67" t="s">
        <v>86</v>
      </c>
      <c r="B241" s="119" t="s">
        <v>455</v>
      </c>
      <c r="C241" s="73"/>
      <c r="D241" s="66" t="s">
        <v>311</v>
      </c>
      <c r="E241" s="74"/>
      <c r="F241" s="74"/>
    </row>
    <row r="242" spans="1:6" x14ac:dyDescent="0.3">
      <c r="A242" s="67" t="s">
        <v>86</v>
      </c>
      <c r="B242" s="119" t="s">
        <v>456</v>
      </c>
      <c r="C242" s="73"/>
      <c r="D242" s="66" t="s">
        <v>312</v>
      </c>
      <c r="E242" s="74">
        <v>0</v>
      </c>
      <c r="F242" s="74">
        <v>1000</v>
      </c>
    </row>
    <row r="243" spans="1:6" x14ac:dyDescent="0.3">
      <c r="A243" s="67" t="s">
        <v>86</v>
      </c>
      <c r="B243" s="119" t="s">
        <v>457</v>
      </c>
      <c r="C243" s="73"/>
      <c r="D243" s="66" t="s">
        <v>306</v>
      </c>
      <c r="E243" s="74">
        <v>1000000</v>
      </c>
      <c r="F243" s="69">
        <v>1000000</v>
      </c>
    </row>
    <row r="244" spans="1:6" x14ac:dyDescent="0.3">
      <c r="A244" s="67" t="s">
        <v>86</v>
      </c>
      <c r="B244" s="119">
        <v>35.799999999999997</v>
      </c>
      <c r="C244" s="73"/>
      <c r="D244" s="66" t="s">
        <v>208</v>
      </c>
      <c r="E244" s="74">
        <v>1000000</v>
      </c>
      <c r="F244" s="69">
        <v>1000000</v>
      </c>
    </row>
    <row r="245" spans="1:6" x14ac:dyDescent="0.3">
      <c r="A245" s="67" t="s">
        <v>86</v>
      </c>
      <c r="B245" s="119">
        <v>35.9</v>
      </c>
      <c r="C245" s="73"/>
      <c r="D245" s="66" t="s">
        <v>371</v>
      </c>
      <c r="E245" s="74">
        <v>0</v>
      </c>
      <c r="F245" s="74">
        <v>1000</v>
      </c>
    </row>
    <row r="246" spans="1:6" s="71" customFormat="1" x14ac:dyDescent="0.3">
      <c r="A246" s="67"/>
      <c r="B246" s="119"/>
      <c r="C246" s="70" t="s">
        <v>620</v>
      </c>
      <c r="E246" s="72">
        <f t="shared" ref="E246:F246" si="5">SUM(E168:E245)</f>
        <v>11149014</v>
      </c>
      <c r="F246" s="72">
        <f t="shared" si="5"/>
        <v>17017000</v>
      </c>
    </row>
    <row r="247" spans="1:6" x14ac:dyDescent="0.3">
      <c r="A247" s="67"/>
      <c r="C247" s="73"/>
      <c r="E247" s="74"/>
      <c r="F247" s="74"/>
    </row>
    <row r="248" spans="1:6" x14ac:dyDescent="0.3">
      <c r="A248" s="67" t="s">
        <v>86</v>
      </c>
      <c r="B248" s="119">
        <v>36</v>
      </c>
      <c r="C248" s="71" t="s">
        <v>458</v>
      </c>
      <c r="E248" s="74"/>
      <c r="F248" s="74"/>
    </row>
    <row r="249" spans="1:6" x14ac:dyDescent="0.3">
      <c r="A249" s="67" t="s">
        <v>86</v>
      </c>
      <c r="B249" s="119">
        <v>36.1</v>
      </c>
      <c r="C249" s="73"/>
      <c r="D249" s="66" t="s">
        <v>2</v>
      </c>
      <c r="E249" s="74"/>
      <c r="F249" s="74"/>
    </row>
    <row r="250" spans="1:6" x14ac:dyDescent="0.3">
      <c r="A250" s="67" t="s">
        <v>86</v>
      </c>
      <c r="B250" s="119" t="s">
        <v>459</v>
      </c>
      <c r="C250" s="73"/>
      <c r="D250" s="66" t="s">
        <v>112</v>
      </c>
      <c r="E250" s="74">
        <v>500001</v>
      </c>
      <c r="F250" s="74">
        <v>1000000</v>
      </c>
    </row>
    <row r="251" spans="1:6" x14ac:dyDescent="0.3">
      <c r="A251" s="67" t="s">
        <v>86</v>
      </c>
      <c r="B251" s="119" t="s">
        <v>461</v>
      </c>
      <c r="C251" s="73"/>
      <c r="D251" s="66" t="s">
        <v>113</v>
      </c>
      <c r="E251" s="74"/>
      <c r="F251" s="74"/>
    </row>
    <row r="252" spans="1:6" x14ac:dyDescent="0.3">
      <c r="A252" s="67" t="s">
        <v>86</v>
      </c>
      <c r="B252" s="119" t="s">
        <v>462</v>
      </c>
      <c r="C252" s="73"/>
      <c r="D252" s="66" t="s">
        <v>119</v>
      </c>
      <c r="E252" s="74"/>
      <c r="F252" s="74"/>
    </row>
    <row r="253" spans="1:6" x14ac:dyDescent="0.3">
      <c r="A253" s="67" t="s">
        <v>86</v>
      </c>
      <c r="B253" s="119" t="s">
        <v>463</v>
      </c>
      <c r="C253" s="73"/>
      <c r="D253" s="66" t="s">
        <v>120</v>
      </c>
      <c r="E253" s="74"/>
      <c r="F253" s="74"/>
    </row>
    <row r="254" spans="1:6" x14ac:dyDescent="0.3">
      <c r="A254" s="67" t="s">
        <v>86</v>
      </c>
      <c r="B254" s="119" t="s">
        <v>464</v>
      </c>
      <c r="C254" s="73"/>
      <c r="D254" s="66" t="s">
        <v>121</v>
      </c>
      <c r="E254" s="74"/>
      <c r="F254" s="74"/>
    </row>
    <row r="255" spans="1:6" x14ac:dyDescent="0.3">
      <c r="A255" s="67" t="s">
        <v>86</v>
      </c>
      <c r="B255" s="119" t="s">
        <v>465</v>
      </c>
      <c r="C255" s="73"/>
      <c r="D255" s="66" t="s">
        <v>114</v>
      </c>
      <c r="E255" s="74"/>
      <c r="F255" s="74"/>
    </row>
    <row r="256" spans="1:6" x14ac:dyDescent="0.3">
      <c r="A256" s="67" t="s">
        <v>86</v>
      </c>
      <c r="B256" s="119" t="s">
        <v>466</v>
      </c>
      <c r="C256" s="73"/>
      <c r="D256" s="66" t="s">
        <v>115</v>
      </c>
      <c r="E256" s="74"/>
      <c r="F256" s="74"/>
    </row>
    <row r="257" spans="1:6" x14ac:dyDescent="0.3">
      <c r="A257" s="67" t="s">
        <v>86</v>
      </c>
      <c r="B257" s="119" t="s">
        <v>467</v>
      </c>
      <c r="C257" s="73"/>
      <c r="D257" s="66" t="s">
        <v>116</v>
      </c>
      <c r="E257" s="74"/>
      <c r="F257" s="74"/>
    </row>
    <row r="258" spans="1:6" x14ac:dyDescent="0.3">
      <c r="A258" s="67" t="s">
        <v>86</v>
      </c>
      <c r="B258" s="119" t="s">
        <v>468</v>
      </c>
      <c r="C258" s="73"/>
      <c r="D258" s="66" t="s">
        <v>60</v>
      </c>
      <c r="E258" s="74"/>
      <c r="F258" s="74"/>
    </row>
    <row r="259" spans="1:6" x14ac:dyDescent="0.3">
      <c r="A259" s="67" t="s">
        <v>86</v>
      </c>
      <c r="B259" s="119" t="s">
        <v>469</v>
      </c>
      <c r="C259" s="73"/>
      <c r="D259" s="66" t="s">
        <v>60</v>
      </c>
      <c r="E259" s="74"/>
      <c r="F259" s="74"/>
    </row>
    <row r="260" spans="1:6" s="71" customFormat="1" x14ac:dyDescent="0.3">
      <c r="A260" s="67"/>
      <c r="B260" s="119"/>
      <c r="C260" s="70" t="s">
        <v>621</v>
      </c>
      <c r="E260" s="72">
        <f t="shared" ref="E260:F260" si="6">SUM(E249:E259)</f>
        <v>500001</v>
      </c>
      <c r="F260" s="72">
        <f t="shared" si="6"/>
        <v>1000000</v>
      </c>
    </row>
    <row r="261" spans="1:6" x14ac:dyDescent="0.3">
      <c r="A261" s="67"/>
      <c r="C261" s="73"/>
      <c r="E261" s="74"/>
      <c r="F261" s="74"/>
    </row>
    <row r="262" spans="1:6" x14ac:dyDescent="0.3">
      <c r="A262" s="67" t="s">
        <v>86</v>
      </c>
      <c r="B262" s="119">
        <v>37</v>
      </c>
      <c r="C262" s="71" t="s">
        <v>470</v>
      </c>
      <c r="E262" s="74"/>
      <c r="F262" s="74"/>
    </row>
    <row r="263" spans="1:6" x14ac:dyDescent="0.3">
      <c r="A263" s="67" t="s">
        <v>86</v>
      </c>
      <c r="B263" s="119">
        <v>37.1</v>
      </c>
      <c r="C263" s="73"/>
      <c r="D263" s="66" t="s">
        <v>311</v>
      </c>
      <c r="E263" s="74"/>
      <c r="F263" s="74"/>
    </row>
    <row r="264" spans="1:6" x14ac:dyDescent="0.3">
      <c r="A264" s="67" t="s">
        <v>86</v>
      </c>
      <c r="B264" s="119" t="s">
        <v>460</v>
      </c>
      <c r="C264" s="73"/>
      <c r="D264" s="66" t="s">
        <v>312</v>
      </c>
      <c r="E264" s="74">
        <v>0</v>
      </c>
      <c r="F264" s="74">
        <v>1000</v>
      </c>
    </row>
    <row r="265" spans="1:6" x14ac:dyDescent="0.3">
      <c r="A265" s="67" t="s">
        <v>86</v>
      </c>
      <c r="B265" s="119">
        <v>37.200000000000003</v>
      </c>
      <c r="C265" s="73"/>
      <c r="D265" s="66" t="s">
        <v>101</v>
      </c>
      <c r="E265" s="74">
        <v>1001</v>
      </c>
      <c r="F265" s="74">
        <v>15000</v>
      </c>
    </row>
    <row r="266" spans="1:6" s="71" customFormat="1" x14ac:dyDescent="0.3">
      <c r="A266" s="67"/>
      <c r="B266" s="119"/>
      <c r="C266" s="70" t="s">
        <v>622</v>
      </c>
      <c r="E266" s="72">
        <f t="shared" ref="E266:F266" si="7">SUM(E263:E265)</f>
        <v>1001</v>
      </c>
      <c r="F266" s="72">
        <f t="shared" si="7"/>
        <v>16000</v>
      </c>
    </row>
    <row r="267" spans="1:6" x14ac:dyDescent="0.3">
      <c r="A267" s="67"/>
      <c r="C267" s="73"/>
      <c r="E267" s="74"/>
      <c r="F267" s="74"/>
    </row>
    <row r="268" spans="1:6" x14ac:dyDescent="0.3">
      <c r="A268" s="67" t="s">
        <v>86</v>
      </c>
      <c r="B268" s="119">
        <v>38</v>
      </c>
      <c r="C268" s="71" t="s">
        <v>471</v>
      </c>
      <c r="E268" s="74"/>
      <c r="F268" s="74"/>
    </row>
    <row r="269" spans="1:6" x14ac:dyDescent="0.3">
      <c r="A269" s="67" t="s">
        <v>86</v>
      </c>
      <c r="B269" s="119">
        <v>38.1</v>
      </c>
      <c r="C269" s="73"/>
      <c r="D269" s="66" t="s">
        <v>472</v>
      </c>
      <c r="E269" s="74">
        <v>100001</v>
      </c>
      <c r="F269" s="74">
        <v>250000</v>
      </c>
    </row>
    <row r="270" spans="1:6" s="71" customFormat="1" x14ac:dyDescent="0.3">
      <c r="A270" s="67"/>
      <c r="B270" s="119"/>
      <c r="C270" s="70" t="s">
        <v>623</v>
      </c>
      <c r="E270" s="72">
        <f t="shared" ref="E270:F270" si="8">E269</f>
        <v>100001</v>
      </c>
      <c r="F270" s="72">
        <f t="shared" si="8"/>
        <v>250000</v>
      </c>
    </row>
    <row r="271" spans="1:6" x14ac:dyDescent="0.3">
      <c r="A271" s="67"/>
      <c r="C271" s="73"/>
      <c r="E271" s="74"/>
      <c r="F271" s="74"/>
    </row>
    <row r="272" spans="1:6" x14ac:dyDescent="0.3">
      <c r="A272" s="67" t="s">
        <v>86</v>
      </c>
      <c r="B272" s="119">
        <v>40</v>
      </c>
      <c r="C272" s="71" t="s">
        <v>475</v>
      </c>
      <c r="E272" s="74"/>
      <c r="F272" s="74"/>
    </row>
    <row r="273" spans="1:6" x14ac:dyDescent="0.3">
      <c r="A273" s="67" t="s">
        <v>86</v>
      </c>
      <c r="B273" s="119">
        <v>40.1</v>
      </c>
      <c r="C273" s="73"/>
      <c r="D273" s="66" t="s">
        <v>476</v>
      </c>
      <c r="E273" s="74"/>
      <c r="F273" s="74"/>
    </row>
    <row r="274" spans="1:6" x14ac:dyDescent="0.3">
      <c r="A274" s="67" t="s">
        <v>86</v>
      </c>
      <c r="B274" s="119" t="s">
        <v>474</v>
      </c>
      <c r="C274" s="73"/>
      <c r="D274" s="66" t="s">
        <v>483</v>
      </c>
      <c r="E274" s="74">
        <v>1000001</v>
      </c>
      <c r="F274" s="74">
        <v>5000000</v>
      </c>
    </row>
    <row r="275" spans="1:6" s="71" customFormat="1" x14ac:dyDescent="0.3">
      <c r="A275" s="67"/>
      <c r="B275" s="119"/>
      <c r="C275" s="70" t="s">
        <v>624</v>
      </c>
      <c r="E275" s="72">
        <f t="shared" ref="E275:F275" si="9">SUM(E273:E274)</f>
        <v>1000001</v>
      </c>
      <c r="F275" s="72">
        <f t="shared" si="9"/>
        <v>5000000</v>
      </c>
    </row>
    <row r="276" spans="1:6" x14ac:dyDescent="0.3">
      <c r="A276" s="67"/>
      <c r="C276" s="73"/>
      <c r="E276" s="74"/>
      <c r="F276" s="74"/>
    </row>
    <row r="277" spans="1:6" x14ac:dyDescent="0.3">
      <c r="A277" s="67" t="s">
        <v>86</v>
      </c>
      <c r="B277" s="119">
        <v>41</v>
      </c>
      <c r="C277" s="71" t="s">
        <v>477</v>
      </c>
      <c r="E277" s="74"/>
      <c r="F277" s="74"/>
    </row>
    <row r="278" spans="1:6" x14ac:dyDescent="0.3">
      <c r="A278" s="67" t="s">
        <v>86</v>
      </c>
      <c r="B278" s="119">
        <v>41.1</v>
      </c>
      <c r="C278" s="73"/>
      <c r="D278" s="66" t="s">
        <v>484</v>
      </c>
      <c r="E278" s="74">
        <v>250001</v>
      </c>
      <c r="F278" s="74">
        <v>500000</v>
      </c>
    </row>
    <row r="279" spans="1:6" s="71" customFormat="1" x14ac:dyDescent="0.3">
      <c r="A279" s="66"/>
      <c r="B279" s="119"/>
      <c r="C279" s="71" t="s">
        <v>625</v>
      </c>
      <c r="E279" s="75">
        <f t="shared" ref="E279:F279" si="10">E278</f>
        <v>250001</v>
      </c>
      <c r="F279" s="75">
        <f t="shared" si="10"/>
        <v>500000</v>
      </c>
    </row>
    <row r="280" spans="1:6" s="71" customFormat="1" x14ac:dyDescent="0.3">
      <c r="A280" s="66"/>
      <c r="B280" s="119"/>
      <c r="E280" s="75"/>
      <c r="F280" s="75"/>
    </row>
    <row r="281" spans="1:6" s="71" customFormat="1" x14ac:dyDescent="0.3">
      <c r="A281" s="84" t="s">
        <v>635</v>
      </c>
      <c r="B281" s="120"/>
      <c r="C281" s="70">
        <v>12</v>
      </c>
      <c r="E281" s="75"/>
      <c r="F281" s="75"/>
    </row>
    <row r="282" spans="1:6" s="71" customFormat="1" x14ac:dyDescent="0.3">
      <c r="A282" s="84" t="s">
        <v>634</v>
      </c>
      <c r="B282" s="120"/>
      <c r="E282" s="75">
        <f>SUM(E16,E32,E50,E141,E161,E165,E246,E260,E266,E270,E275,E279)</f>
        <v>148300091</v>
      </c>
      <c r="F282" s="75">
        <f>SUM(F16,F32,F50,F141,F161,F165,F246,F260,F266,F270,F275,F279)</f>
        <v>321420000</v>
      </c>
    </row>
    <row r="284" spans="1:6" ht="16.5" customHeight="1" x14ac:dyDescent="0.3">
      <c r="A284" s="127" t="s">
        <v>627</v>
      </c>
      <c r="B284" s="127"/>
      <c r="C284" s="127"/>
    </row>
    <row r="285" spans="1:6" x14ac:dyDescent="0.3">
      <c r="A285" s="121" t="s">
        <v>628</v>
      </c>
      <c r="B285" s="122"/>
    </row>
  </sheetData>
  <mergeCells count="1">
    <mergeCell ref="A284:C284"/>
  </mergeCells>
  <hyperlinks>
    <hyperlink ref="A285" r:id="rId1"/>
  </hyperlinks>
  <pageMargins left="0.7" right="0.7" top="0.75" bottom="0.75" header="0.3" footer="0.3"/>
  <pageSetup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workbookViewId="0">
      <selection activeCell="A24" sqref="A24"/>
    </sheetView>
  </sheetViews>
  <sheetFormatPr defaultColWidth="9.140625" defaultRowHeight="16.5" x14ac:dyDescent="0.3"/>
  <cols>
    <col min="1" max="1" width="137.42578125" style="66" customWidth="1"/>
    <col min="2" max="16384" width="9.140625" style="66"/>
  </cols>
  <sheetData>
    <row r="1" spans="1:1" x14ac:dyDescent="0.3">
      <c r="A1" s="84" t="s">
        <v>633</v>
      </c>
    </row>
    <row r="3" spans="1:1" x14ac:dyDescent="0.3">
      <c r="A3" s="114" t="s">
        <v>85</v>
      </c>
    </row>
    <row r="4" spans="1:1" x14ac:dyDescent="0.3">
      <c r="A4" s="66" t="s">
        <v>632</v>
      </c>
    </row>
    <row r="5" spans="1:1" x14ac:dyDescent="0.3">
      <c r="A5" s="115" t="s">
        <v>491</v>
      </c>
    </row>
    <row r="6" spans="1:1" x14ac:dyDescent="0.3">
      <c r="A6" s="66" t="s">
        <v>485</v>
      </c>
    </row>
    <row r="7" spans="1:1" x14ac:dyDescent="0.3">
      <c r="A7" s="115" t="s">
        <v>492</v>
      </c>
    </row>
    <row r="8" spans="1:1" x14ac:dyDescent="0.3">
      <c r="A8" s="66" t="s">
        <v>486</v>
      </c>
    </row>
    <row r="9" spans="1:1" x14ac:dyDescent="0.3">
      <c r="A9" s="66" t="s">
        <v>487</v>
      </c>
    </row>
    <row r="11" spans="1:1" x14ac:dyDescent="0.3">
      <c r="A11" s="66" t="s">
        <v>488</v>
      </c>
    </row>
    <row r="12" spans="1:1" x14ac:dyDescent="0.3">
      <c r="A12" s="66" t="s">
        <v>489</v>
      </c>
    </row>
    <row r="13" spans="1:1" x14ac:dyDescent="0.3">
      <c r="A13" s="66" t="s">
        <v>490</v>
      </c>
    </row>
    <row r="15" spans="1:1" x14ac:dyDescent="0.3">
      <c r="A15" s="114" t="s">
        <v>86</v>
      </c>
    </row>
    <row r="16" spans="1:1" x14ac:dyDescent="0.3">
      <c r="A16" s="66" t="s">
        <v>493</v>
      </c>
    </row>
    <row r="17" spans="1:1" x14ac:dyDescent="0.3">
      <c r="A17" s="66" t="s">
        <v>494</v>
      </c>
    </row>
    <row r="18" spans="1:1" x14ac:dyDescent="0.3">
      <c r="A18" s="66" t="s">
        <v>495</v>
      </c>
    </row>
    <row r="20" spans="1:1" x14ac:dyDescent="0.3">
      <c r="A20" s="66" t="s">
        <v>496</v>
      </c>
    </row>
    <row r="21" spans="1:1" x14ac:dyDescent="0.3">
      <c r="A21" s="66" t="s">
        <v>497</v>
      </c>
    </row>
    <row r="22" spans="1:1" x14ac:dyDescent="0.3">
      <c r="A22" s="66" t="s">
        <v>498</v>
      </c>
    </row>
    <row r="23" spans="1:1" x14ac:dyDescent="0.3">
      <c r="A23" s="66" t="s">
        <v>499</v>
      </c>
    </row>
    <row r="25" spans="1:1" x14ac:dyDescent="0.3">
      <c r="A25" s="114" t="s">
        <v>500</v>
      </c>
    </row>
    <row r="26" spans="1:1" x14ac:dyDescent="0.3">
      <c r="A26" s="66" t="s">
        <v>502</v>
      </c>
    </row>
    <row r="27" spans="1:1" x14ac:dyDescent="0.3">
      <c r="A27" s="66" t="s">
        <v>501</v>
      </c>
    </row>
    <row r="29" spans="1:1" x14ac:dyDescent="0.3">
      <c r="A29" s="114" t="s">
        <v>509</v>
      </c>
    </row>
    <row r="30" spans="1:1" x14ac:dyDescent="0.3">
      <c r="A30" s="66" t="s">
        <v>503</v>
      </c>
    </row>
    <row r="31" spans="1:1" x14ac:dyDescent="0.3">
      <c r="A31" s="66" t="s">
        <v>504</v>
      </c>
    </row>
    <row r="32" spans="1:1" x14ac:dyDescent="0.3">
      <c r="A32" s="66" t="s">
        <v>505</v>
      </c>
    </row>
    <row r="33" spans="1:1" x14ac:dyDescent="0.3">
      <c r="A33" s="66" t="s">
        <v>506</v>
      </c>
    </row>
    <row r="34" spans="1:1" x14ac:dyDescent="0.3">
      <c r="A34" s="66" t="s">
        <v>507</v>
      </c>
    </row>
    <row r="35" spans="1:1" x14ac:dyDescent="0.3">
      <c r="A35" s="66" t="s">
        <v>508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8"/>
  <sheetViews>
    <sheetView tabSelected="1" topLeftCell="E1" workbookViewId="0">
      <selection activeCell="K89" sqref="K89"/>
    </sheetView>
  </sheetViews>
  <sheetFormatPr defaultColWidth="9.140625" defaultRowHeight="16.5" outlineLevelRow="2" x14ac:dyDescent="0.3"/>
  <cols>
    <col min="1" max="1" width="5.42578125" style="66" hidden="1" customWidth="1"/>
    <col min="2" max="4" width="15" style="66" hidden="1" customWidth="1"/>
    <col min="5" max="5" width="34.42578125" style="66" customWidth="1"/>
    <col min="6" max="6" width="15.42578125" style="66" customWidth="1"/>
    <col min="7" max="7" width="12.28515625" style="66" customWidth="1"/>
    <col min="8" max="8" width="12.85546875" style="66" customWidth="1"/>
    <col min="9" max="9" width="13.5703125" style="66" customWidth="1"/>
    <col min="10" max="10" width="12.28515625" style="66" customWidth="1"/>
    <col min="11" max="11" width="13.85546875" style="66" customWidth="1"/>
    <col min="12" max="12" width="15.28515625" style="66" customWidth="1"/>
    <col min="13" max="13" width="13.42578125" style="66" customWidth="1"/>
    <col min="14" max="16384" width="9.140625" style="66"/>
  </cols>
  <sheetData>
    <row r="1" spans="1:13" ht="66" x14ac:dyDescent="0.3">
      <c r="A1" s="57" t="s">
        <v>511</v>
      </c>
      <c r="B1" s="58" t="s">
        <v>341</v>
      </c>
      <c r="C1" s="57" t="s">
        <v>4</v>
      </c>
      <c r="D1" s="57" t="s">
        <v>340</v>
      </c>
      <c r="E1" s="57" t="s">
        <v>5</v>
      </c>
      <c r="F1" s="59" t="s">
        <v>6</v>
      </c>
      <c r="G1" s="59" t="s">
        <v>7</v>
      </c>
      <c r="H1" s="59" t="s">
        <v>8</v>
      </c>
      <c r="I1" s="59" t="s">
        <v>531</v>
      </c>
      <c r="J1" s="59" t="s">
        <v>532</v>
      </c>
      <c r="K1" s="59" t="s">
        <v>533</v>
      </c>
      <c r="L1" s="59" t="s">
        <v>534</v>
      </c>
      <c r="M1" s="59"/>
    </row>
    <row r="2" spans="1:13" ht="21" hidden="1" customHeight="1" outlineLevel="2" x14ac:dyDescent="0.3">
      <c r="A2" s="67" t="s">
        <v>85</v>
      </c>
      <c r="B2" s="73">
        <v>9</v>
      </c>
      <c r="C2" s="66" t="s">
        <v>56</v>
      </c>
      <c r="E2" s="83" t="s">
        <v>66</v>
      </c>
      <c r="F2" s="74">
        <v>4425000</v>
      </c>
      <c r="G2" s="74"/>
      <c r="H2" s="74"/>
      <c r="K2" s="74"/>
      <c r="L2" s="74"/>
    </row>
    <row r="3" spans="1:13" ht="21" customHeight="1" outlineLevel="1" collapsed="1" x14ac:dyDescent="0.3">
      <c r="A3" s="67"/>
      <c r="B3" s="73"/>
      <c r="E3" s="110" t="s">
        <v>512</v>
      </c>
      <c r="F3" s="74">
        <f>SUBTOTAL(9,F2:F2)</f>
        <v>4425000</v>
      </c>
      <c r="G3" s="74">
        <f>SUBTOTAL(9,G2:G2)</f>
        <v>0</v>
      </c>
      <c r="H3" s="74">
        <f>SUBTOTAL(9,H2:H2)</f>
        <v>0</v>
      </c>
      <c r="I3" s="111">
        <f>F3+G3</f>
        <v>4425000</v>
      </c>
      <c r="J3" s="111">
        <f>F3+H3</f>
        <v>4425000</v>
      </c>
      <c r="K3" s="74">
        <f>SUBTOTAL(9,K2:K2)</f>
        <v>0</v>
      </c>
      <c r="L3" s="74">
        <f>SUBTOTAL(9,L2:L2)</f>
        <v>0</v>
      </c>
    </row>
    <row r="4" spans="1:13" hidden="1" outlineLevel="2" x14ac:dyDescent="0.3">
      <c r="A4" s="67" t="s">
        <v>86</v>
      </c>
      <c r="B4" s="73" t="s">
        <v>189</v>
      </c>
      <c r="C4" s="66" t="s">
        <v>108</v>
      </c>
      <c r="D4" s="66" t="s">
        <v>23</v>
      </c>
      <c r="E4" s="66" t="s">
        <v>122</v>
      </c>
      <c r="F4" s="74"/>
      <c r="G4" s="74">
        <v>15001</v>
      </c>
      <c r="H4" s="74">
        <v>50000</v>
      </c>
      <c r="K4" s="74">
        <v>0</v>
      </c>
      <c r="L4" s="74">
        <v>1000</v>
      </c>
    </row>
    <row r="5" spans="1:13" hidden="1" outlineLevel="2" x14ac:dyDescent="0.3">
      <c r="A5" s="67" t="s">
        <v>86</v>
      </c>
      <c r="B5" s="73">
        <v>27.3</v>
      </c>
      <c r="C5" s="66" t="s">
        <v>200</v>
      </c>
      <c r="D5" s="66" t="s">
        <v>23</v>
      </c>
      <c r="E5" s="66" t="s">
        <v>122</v>
      </c>
      <c r="F5" s="74"/>
      <c r="G5" s="74">
        <v>5000000</v>
      </c>
      <c r="H5" s="69">
        <v>5000000</v>
      </c>
      <c r="K5" s="74">
        <v>0</v>
      </c>
      <c r="L5" s="74">
        <v>1000</v>
      </c>
    </row>
    <row r="6" spans="1:13" hidden="1" outlineLevel="2" x14ac:dyDescent="0.3">
      <c r="A6" s="67" t="s">
        <v>86</v>
      </c>
      <c r="B6" s="73" t="s">
        <v>319</v>
      </c>
      <c r="C6" s="66" t="s">
        <v>108</v>
      </c>
      <c r="D6" s="66" t="s">
        <v>23</v>
      </c>
      <c r="E6" s="66" t="s">
        <v>122</v>
      </c>
      <c r="F6" s="74"/>
      <c r="G6" s="74">
        <v>15001</v>
      </c>
      <c r="H6" s="74">
        <v>50000</v>
      </c>
      <c r="K6" s="74">
        <v>0</v>
      </c>
      <c r="L6" s="74">
        <v>1000</v>
      </c>
    </row>
    <row r="7" spans="1:13" hidden="1" outlineLevel="2" x14ac:dyDescent="0.3">
      <c r="A7" s="67" t="s">
        <v>86</v>
      </c>
      <c r="B7" s="73">
        <v>35.4</v>
      </c>
      <c r="C7" s="66" t="s">
        <v>394</v>
      </c>
      <c r="D7" s="66" t="s">
        <v>23</v>
      </c>
      <c r="E7" s="66" t="s">
        <v>122</v>
      </c>
      <c r="F7" s="74"/>
      <c r="G7" s="74">
        <v>1000000</v>
      </c>
      <c r="H7" s="69">
        <v>1000000</v>
      </c>
      <c r="K7" s="74">
        <v>0</v>
      </c>
      <c r="L7" s="74">
        <v>1000</v>
      </c>
    </row>
    <row r="8" spans="1:13" hidden="1" outlineLevel="2" x14ac:dyDescent="0.3">
      <c r="A8" s="67" t="s">
        <v>86</v>
      </c>
      <c r="B8" s="73" t="s">
        <v>401</v>
      </c>
      <c r="C8" s="66" t="s">
        <v>108</v>
      </c>
      <c r="D8" s="66" t="s">
        <v>23</v>
      </c>
      <c r="E8" s="66" t="s">
        <v>122</v>
      </c>
      <c r="F8" s="74"/>
      <c r="G8" s="74">
        <v>15001</v>
      </c>
      <c r="H8" s="74">
        <v>50000</v>
      </c>
      <c r="K8" s="74">
        <v>0</v>
      </c>
      <c r="L8" s="74">
        <v>1000</v>
      </c>
    </row>
    <row r="9" spans="1:13" outlineLevel="1" collapsed="1" x14ac:dyDescent="0.3">
      <c r="A9" s="67"/>
      <c r="B9" s="73"/>
      <c r="E9" s="71" t="s">
        <v>513</v>
      </c>
      <c r="F9" s="74">
        <f>SUBTOTAL(9,F4:F8)</f>
        <v>0</v>
      </c>
      <c r="G9" s="74">
        <f>SUBTOTAL(9,G4:G8)</f>
        <v>6045003</v>
      </c>
      <c r="H9" s="74">
        <f>SUBTOTAL(9,H4:H8)</f>
        <v>6150000</v>
      </c>
      <c r="I9" s="111">
        <f>F9+G9</f>
        <v>6045003</v>
      </c>
      <c r="J9" s="111">
        <f>F9+H9</f>
        <v>6150000</v>
      </c>
      <c r="K9" s="74">
        <f>SUBTOTAL(9,K4:K8)</f>
        <v>0</v>
      </c>
      <c r="L9" s="74">
        <f>SUBTOTAL(9,L4:L8)</f>
        <v>5000</v>
      </c>
    </row>
    <row r="10" spans="1:13" hidden="1" outlineLevel="2" x14ac:dyDescent="0.3">
      <c r="A10" s="67" t="s">
        <v>85</v>
      </c>
      <c r="B10" s="73">
        <v>4</v>
      </c>
      <c r="C10" s="66" t="s">
        <v>9</v>
      </c>
      <c r="D10" s="66" t="s">
        <v>23</v>
      </c>
      <c r="E10" s="66" t="s">
        <v>29</v>
      </c>
      <c r="F10" s="74">
        <v>60000</v>
      </c>
      <c r="G10" s="74"/>
      <c r="H10" s="74"/>
      <c r="K10" s="74"/>
      <c r="L10" s="74"/>
    </row>
    <row r="11" spans="1:13" outlineLevel="1" collapsed="1" x14ac:dyDescent="0.3">
      <c r="A11" s="67"/>
      <c r="B11" s="73"/>
      <c r="E11" s="71" t="s">
        <v>514</v>
      </c>
      <c r="F11" s="74">
        <f>SUBTOTAL(9,F10:F10)</f>
        <v>60000</v>
      </c>
      <c r="G11" s="74">
        <f>SUBTOTAL(9,G10:G10)</f>
        <v>0</v>
      </c>
      <c r="H11" s="74">
        <f>SUBTOTAL(9,H10:H10)</f>
        <v>0</v>
      </c>
      <c r="I11" s="111">
        <f>F11+G11</f>
        <v>60000</v>
      </c>
      <c r="J11" s="111">
        <f>F11+H11</f>
        <v>60000</v>
      </c>
      <c r="K11" s="74">
        <f>SUBTOTAL(9,K10:K10)</f>
        <v>0</v>
      </c>
      <c r="L11" s="74">
        <f>SUBTOTAL(9,L10:L10)</f>
        <v>0</v>
      </c>
    </row>
    <row r="12" spans="1:13" hidden="1" outlineLevel="2" x14ac:dyDescent="0.3">
      <c r="A12" s="67" t="s">
        <v>85</v>
      </c>
      <c r="B12" s="73">
        <v>10</v>
      </c>
      <c r="C12" s="66" t="s">
        <v>56</v>
      </c>
      <c r="E12" s="66" t="s">
        <v>67</v>
      </c>
      <c r="F12" s="74">
        <v>1318716</v>
      </c>
      <c r="G12" s="74"/>
      <c r="H12" s="74"/>
      <c r="K12" s="74"/>
      <c r="L12" s="74"/>
    </row>
    <row r="13" spans="1:13" outlineLevel="1" collapsed="1" x14ac:dyDescent="0.3">
      <c r="A13" s="67"/>
      <c r="B13" s="73"/>
      <c r="E13" s="71" t="s">
        <v>515</v>
      </c>
      <c r="F13" s="74">
        <f>SUBTOTAL(9,F12:F12)</f>
        <v>1318716</v>
      </c>
      <c r="G13" s="74">
        <f>SUBTOTAL(9,G12:G12)</f>
        <v>0</v>
      </c>
      <c r="H13" s="74">
        <f>SUBTOTAL(9,H12:H12)</f>
        <v>0</v>
      </c>
      <c r="I13" s="111">
        <f>F13+G13</f>
        <v>1318716</v>
      </c>
      <c r="J13" s="111">
        <f>F13+H13</f>
        <v>1318716</v>
      </c>
      <c r="K13" s="74">
        <f>SUBTOTAL(9,K12:K12)</f>
        <v>0</v>
      </c>
      <c r="L13" s="74">
        <f>SUBTOTAL(9,L12:L12)</f>
        <v>0</v>
      </c>
    </row>
    <row r="14" spans="1:13" hidden="1" outlineLevel="2" x14ac:dyDescent="0.3">
      <c r="A14" s="67" t="s">
        <v>86</v>
      </c>
      <c r="B14" s="73">
        <v>5</v>
      </c>
      <c r="C14" s="66" t="s">
        <v>92</v>
      </c>
      <c r="D14" s="66" t="s">
        <v>23</v>
      </c>
      <c r="E14" s="66" t="s">
        <v>106</v>
      </c>
      <c r="F14" s="74"/>
      <c r="G14" s="74">
        <v>1001</v>
      </c>
      <c r="H14" s="74">
        <v>2500</v>
      </c>
      <c r="K14" s="74">
        <v>1001</v>
      </c>
      <c r="L14" s="74">
        <v>15000</v>
      </c>
    </row>
    <row r="15" spans="1:13" hidden="1" outlineLevel="2" x14ac:dyDescent="0.3">
      <c r="A15" s="67" t="s">
        <v>86</v>
      </c>
      <c r="B15" s="73">
        <v>6</v>
      </c>
      <c r="C15" s="66" t="s">
        <v>93</v>
      </c>
      <c r="D15" s="66" t="s">
        <v>23</v>
      </c>
      <c r="E15" s="66" t="s">
        <v>106</v>
      </c>
      <c r="F15" s="74"/>
      <c r="G15" s="74">
        <v>5001</v>
      </c>
      <c r="H15" s="74">
        <v>15000</v>
      </c>
      <c r="K15" s="74">
        <v>0</v>
      </c>
      <c r="L15" s="74">
        <v>1000</v>
      </c>
    </row>
    <row r="16" spans="1:13" hidden="1" outlineLevel="2" x14ac:dyDescent="0.3">
      <c r="A16" s="67" t="s">
        <v>86</v>
      </c>
      <c r="B16" s="73">
        <v>7</v>
      </c>
      <c r="C16" s="66" t="s">
        <v>94</v>
      </c>
      <c r="D16" s="66" t="s">
        <v>23</v>
      </c>
      <c r="E16" s="66" t="s">
        <v>106</v>
      </c>
      <c r="F16" s="74"/>
      <c r="G16" s="74">
        <v>201</v>
      </c>
      <c r="H16" s="74">
        <v>1000</v>
      </c>
      <c r="K16" s="74">
        <v>0</v>
      </c>
      <c r="L16" s="74">
        <v>1000</v>
      </c>
    </row>
    <row r="17" spans="1:12" hidden="1" outlineLevel="2" x14ac:dyDescent="0.3">
      <c r="A17" s="67" t="s">
        <v>86</v>
      </c>
      <c r="B17" s="73">
        <v>8</v>
      </c>
      <c r="C17" s="66" t="s">
        <v>95</v>
      </c>
      <c r="D17" s="66" t="s">
        <v>23</v>
      </c>
      <c r="E17" s="66" t="s">
        <v>106</v>
      </c>
      <c r="F17" s="74"/>
      <c r="G17" s="74">
        <v>1001</v>
      </c>
      <c r="H17" s="74">
        <v>2500</v>
      </c>
      <c r="K17" s="74">
        <v>0</v>
      </c>
      <c r="L17" s="74">
        <v>1000</v>
      </c>
    </row>
    <row r="18" spans="1:12" hidden="1" outlineLevel="2" x14ac:dyDescent="0.3">
      <c r="A18" s="67" t="s">
        <v>86</v>
      </c>
      <c r="B18" s="73">
        <v>12</v>
      </c>
      <c r="C18" s="66" t="s">
        <v>102</v>
      </c>
      <c r="D18" s="66" t="s">
        <v>23</v>
      </c>
      <c r="E18" s="66" t="s">
        <v>106</v>
      </c>
      <c r="F18" s="74"/>
      <c r="G18" s="74">
        <v>2501</v>
      </c>
      <c r="H18" s="74">
        <v>5000</v>
      </c>
      <c r="K18" s="74">
        <v>0</v>
      </c>
      <c r="L18" s="74">
        <v>1000</v>
      </c>
    </row>
    <row r="19" spans="1:12" hidden="1" outlineLevel="2" x14ac:dyDescent="0.3">
      <c r="A19" s="67" t="s">
        <v>86</v>
      </c>
      <c r="B19" s="73">
        <v>13</v>
      </c>
      <c r="C19" s="66" t="s">
        <v>97</v>
      </c>
      <c r="D19" s="66" t="s">
        <v>23</v>
      </c>
      <c r="E19" s="66" t="s">
        <v>106</v>
      </c>
      <c r="F19" s="74"/>
      <c r="G19" s="74">
        <v>100001</v>
      </c>
      <c r="H19" s="74">
        <v>1000000</v>
      </c>
      <c r="K19" s="74">
        <v>0</v>
      </c>
      <c r="L19" s="74">
        <v>1000</v>
      </c>
    </row>
    <row r="20" spans="1:12" hidden="1" outlineLevel="2" x14ac:dyDescent="0.3">
      <c r="A20" s="67" t="s">
        <v>86</v>
      </c>
      <c r="B20" s="73">
        <v>14</v>
      </c>
      <c r="C20" s="66" t="s">
        <v>103</v>
      </c>
      <c r="D20" s="66" t="s">
        <v>23</v>
      </c>
      <c r="E20" s="66" t="s">
        <v>106</v>
      </c>
      <c r="F20" s="74"/>
      <c r="G20" s="74">
        <v>50001</v>
      </c>
      <c r="H20" s="74">
        <v>100000</v>
      </c>
      <c r="K20" s="74">
        <v>0</v>
      </c>
      <c r="L20" s="74">
        <v>1000</v>
      </c>
    </row>
    <row r="21" spans="1:12" hidden="1" outlineLevel="2" x14ac:dyDescent="0.3">
      <c r="A21" s="67" t="s">
        <v>86</v>
      </c>
      <c r="B21" s="73">
        <v>21.8</v>
      </c>
      <c r="C21" s="66" t="s">
        <v>130</v>
      </c>
      <c r="D21" s="66" t="s">
        <v>23</v>
      </c>
      <c r="E21" s="66" t="s">
        <v>106</v>
      </c>
      <c r="F21" s="74"/>
      <c r="G21" s="74">
        <v>201</v>
      </c>
      <c r="H21" s="74">
        <v>1000</v>
      </c>
      <c r="K21" s="74">
        <v>15001</v>
      </c>
      <c r="L21" s="74">
        <v>50000</v>
      </c>
    </row>
    <row r="22" spans="1:12" hidden="1" outlineLevel="2" x14ac:dyDescent="0.3">
      <c r="A22" s="67" t="s">
        <v>86</v>
      </c>
      <c r="B22" s="73">
        <v>21.13</v>
      </c>
      <c r="C22" s="66" t="s">
        <v>97</v>
      </c>
      <c r="D22" s="66" t="s">
        <v>23</v>
      </c>
      <c r="E22" s="66" t="s">
        <v>106</v>
      </c>
      <c r="F22" s="74"/>
      <c r="G22" s="74">
        <v>1001</v>
      </c>
      <c r="H22" s="74">
        <v>2500</v>
      </c>
      <c r="K22" s="74">
        <v>1001</v>
      </c>
      <c r="L22" s="74">
        <v>15000</v>
      </c>
    </row>
    <row r="23" spans="1:12" hidden="1" outlineLevel="2" x14ac:dyDescent="0.3">
      <c r="A23" s="67" t="s">
        <v>86</v>
      </c>
      <c r="B23" s="73">
        <v>21.14</v>
      </c>
      <c r="C23" s="66" t="s">
        <v>103</v>
      </c>
      <c r="D23" s="66" t="s">
        <v>23</v>
      </c>
      <c r="E23" s="66" t="s">
        <v>106</v>
      </c>
      <c r="F23" s="74"/>
      <c r="G23" s="74">
        <v>2501</v>
      </c>
      <c r="H23" s="74">
        <v>5000</v>
      </c>
      <c r="K23" s="74">
        <v>15001</v>
      </c>
      <c r="L23" s="74">
        <v>50000</v>
      </c>
    </row>
    <row r="24" spans="1:12" hidden="1" outlineLevel="2" x14ac:dyDescent="0.3">
      <c r="A24" s="67" t="s">
        <v>86</v>
      </c>
      <c r="B24" s="73">
        <v>22.8</v>
      </c>
      <c r="C24" s="66" t="s">
        <v>130</v>
      </c>
      <c r="D24" s="66" t="s">
        <v>23</v>
      </c>
      <c r="E24" s="66" t="s">
        <v>106</v>
      </c>
      <c r="F24" s="74"/>
      <c r="G24" s="74">
        <v>201</v>
      </c>
      <c r="H24" s="74">
        <v>1000</v>
      </c>
      <c r="K24" s="74">
        <v>15001</v>
      </c>
      <c r="L24" s="74">
        <v>50000</v>
      </c>
    </row>
    <row r="25" spans="1:12" hidden="1" outlineLevel="2" x14ac:dyDescent="0.3">
      <c r="A25" s="67" t="s">
        <v>86</v>
      </c>
      <c r="B25" s="73">
        <v>22.13</v>
      </c>
      <c r="C25" s="66" t="s">
        <v>97</v>
      </c>
      <c r="D25" s="66" t="s">
        <v>23</v>
      </c>
      <c r="E25" s="66" t="s">
        <v>106</v>
      </c>
      <c r="F25" s="74"/>
      <c r="G25" s="74">
        <v>1001</v>
      </c>
      <c r="H25" s="74">
        <v>2500</v>
      </c>
      <c r="K25" s="74">
        <v>1001</v>
      </c>
      <c r="L25" s="74">
        <v>15000</v>
      </c>
    </row>
    <row r="26" spans="1:12" hidden="1" outlineLevel="2" x14ac:dyDescent="0.3">
      <c r="A26" s="67" t="s">
        <v>86</v>
      </c>
      <c r="B26" s="73">
        <v>22.14</v>
      </c>
      <c r="C26" s="66" t="s">
        <v>103</v>
      </c>
      <c r="D26" s="66" t="s">
        <v>23</v>
      </c>
      <c r="E26" s="66" t="s">
        <v>106</v>
      </c>
      <c r="F26" s="74"/>
      <c r="G26" s="74">
        <v>2501</v>
      </c>
      <c r="H26" s="74">
        <v>5000</v>
      </c>
      <c r="K26" s="74">
        <v>15001</v>
      </c>
      <c r="L26" s="74">
        <v>50000</v>
      </c>
    </row>
    <row r="27" spans="1:12" hidden="1" outlineLevel="2" x14ac:dyDescent="0.3">
      <c r="A27" s="67" t="s">
        <v>86</v>
      </c>
      <c r="B27" s="73">
        <v>26.1</v>
      </c>
      <c r="C27" s="66" t="s">
        <v>93</v>
      </c>
      <c r="D27" s="66" t="s">
        <v>23</v>
      </c>
      <c r="E27" s="66" t="s">
        <v>106</v>
      </c>
      <c r="F27" s="74"/>
      <c r="G27" s="74">
        <v>2501</v>
      </c>
      <c r="H27" s="74">
        <v>5000</v>
      </c>
      <c r="K27" s="74">
        <v>15001</v>
      </c>
      <c r="L27" s="74">
        <v>50000</v>
      </c>
    </row>
    <row r="28" spans="1:12" hidden="1" outlineLevel="2" x14ac:dyDescent="0.3">
      <c r="A28" s="67" t="s">
        <v>86</v>
      </c>
      <c r="B28" s="73">
        <v>26.8</v>
      </c>
      <c r="C28" s="66" t="s">
        <v>130</v>
      </c>
      <c r="D28" s="66" t="s">
        <v>23</v>
      </c>
      <c r="E28" s="66" t="s">
        <v>106</v>
      </c>
      <c r="F28" s="74"/>
      <c r="G28" s="74">
        <v>201</v>
      </c>
      <c r="H28" s="74">
        <v>1000</v>
      </c>
      <c r="K28" s="74">
        <v>15001</v>
      </c>
      <c r="L28" s="74">
        <v>50000</v>
      </c>
    </row>
    <row r="29" spans="1:12" hidden="1" outlineLevel="2" x14ac:dyDescent="0.3">
      <c r="A29" s="67" t="s">
        <v>86</v>
      </c>
      <c r="B29" s="73">
        <v>26.13</v>
      </c>
      <c r="C29" s="66" t="s">
        <v>97</v>
      </c>
      <c r="D29" s="66" t="s">
        <v>23</v>
      </c>
      <c r="E29" s="66" t="s">
        <v>106</v>
      </c>
      <c r="F29" s="74"/>
      <c r="G29" s="74">
        <v>1001</v>
      </c>
      <c r="H29" s="74">
        <v>2500</v>
      </c>
      <c r="K29" s="74">
        <v>1001</v>
      </c>
      <c r="L29" s="74">
        <v>15000</v>
      </c>
    </row>
    <row r="30" spans="1:12" hidden="1" outlineLevel="2" x14ac:dyDescent="0.3">
      <c r="A30" s="67" t="s">
        <v>86</v>
      </c>
      <c r="B30" s="73">
        <v>26.14</v>
      </c>
      <c r="C30" s="66" t="s">
        <v>103</v>
      </c>
      <c r="D30" s="66" t="s">
        <v>23</v>
      </c>
      <c r="E30" s="66" t="s">
        <v>106</v>
      </c>
      <c r="F30" s="74"/>
      <c r="G30" s="74">
        <v>2501</v>
      </c>
      <c r="H30" s="74">
        <v>5000</v>
      </c>
      <c r="K30" s="74">
        <v>15001</v>
      </c>
      <c r="L30" s="74">
        <v>50000</v>
      </c>
    </row>
    <row r="31" spans="1:12" hidden="1" outlineLevel="2" x14ac:dyDescent="0.3">
      <c r="A31" s="67" t="s">
        <v>86</v>
      </c>
      <c r="B31" s="73">
        <v>27.1</v>
      </c>
      <c r="C31" s="66" t="s">
        <v>93</v>
      </c>
      <c r="D31" s="66" t="s">
        <v>23</v>
      </c>
      <c r="E31" s="66" t="s">
        <v>106</v>
      </c>
      <c r="F31" s="74"/>
      <c r="G31" s="74">
        <v>5001</v>
      </c>
      <c r="H31" s="74">
        <v>15000</v>
      </c>
      <c r="K31" s="74">
        <v>100001</v>
      </c>
      <c r="L31" s="74">
        <v>250000</v>
      </c>
    </row>
    <row r="32" spans="1:12" hidden="1" outlineLevel="2" x14ac:dyDescent="0.3">
      <c r="A32" s="67" t="s">
        <v>86</v>
      </c>
      <c r="B32" s="73">
        <v>27.2</v>
      </c>
      <c r="C32" s="66" t="s">
        <v>200</v>
      </c>
      <c r="D32" s="66" t="s">
        <v>23</v>
      </c>
      <c r="E32" s="66" t="s">
        <v>106</v>
      </c>
      <c r="F32" s="74"/>
      <c r="G32" s="74">
        <v>1000001</v>
      </c>
      <c r="H32" s="74">
        <v>5000000</v>
      </c>
      <c r="K32" s="74">
        <v>50000000</v>
      </c>
      <c r="L32" s="69">
        <v>50000000</v>
      </c>
    </row>
    <row r="33" spans="1:12" hidden="1" outlineLevel="2" x14ac:dyDescent="0.3">
      <c r="A33" s="67" t="s">
        <v>86</v>
      </c>
      <c r="B33" s="73">
        <v>27.5</v>
      </c>
      <c r="C33" s="66" t="s">
        <v>94</v>
      </c>
      <c r="D33" s="66" t="s">
        <v>23</v>
      </c>
      <c r="E33" s="66" t="s">
        <v>106</v>
      </c>
      <c r="F33" s="74"/>
      <c r="G33" s="74">
        <v>1001</v>
      </c>
      <c r="H33" s="74">
        <v>2500</v>
      </c>
      <c r="K33" s="74">
        <v>50001</v>
      </c>
      <c r="L33" s="74">
        <v>100000</v>
      </c>
    </row>
    <row r="34" spans="1:12" hidden="1" outlineLevel="2" x14ac:dyDescent="0.3">
      <c r="A34" s="67" t="s">
        <v>86</v>
      </c>
      <c r="B34" s="73">
        <v>27.7</v>
      </c>
      <c r="C34" s="66" t="s">
        <v>95</v>
      </c>
      <c r="D34" s="66" t="s">
        <v>23</v>
      </c>
      <c r="E34" s="66" t="s">
        <v>106</v>
      </c>
      <c r="F34" s="74"/>
      <c r="G34" s="74">
        <v>1001</v>
      </c>
      <c r="H34" s="74">
        <v>2500</v>
      </c>
      <c r="K34" s="74">
        <v>50001</v>
      </c>
      <c r="L34" s="74">
        <v>100000</v>
      </c>
    </row>
    <row r="35" spans="1:12" hidden="1" outlineLevel="2" x14ac:dyDescent="0.3">
      <c r="A35" s="67" t="s">
        <v>86</v>
      </c>
      <c r="B35" s="73">
        <v>27.8</v>
      </c>
      <c r="C35" s="66" t="s">
        <v>202</v>
      </c>
      <c r="D35" s="66" t="s">
        <v>23</v>
      </c>
      <c r="E35" s="66" t="s">
        <v>106</v>
      </c>
      <c r="F35" s="74"/>
      <c r="G35" s="74">
        <v>15001</v>
      </c>
      <c r="H35" s="74">
        <v>50000</v>
      </c>
      <c r="K35" s="74">
        <v>1000001</v>
      </c>
      <c r="L35" s="74">
        <v>5000000</v>
      </c>
    </row>
    <row r="36" spans="1:12" hidden="1" outlineLevel="2" x14ac:dyDescent="0.3">
      <c r="A36" s="67" t="s">
        <v>86</v>
      </c>
      <c r="B36" s="73">
        <v>27.12</v>
      </c>
      <c r="C36" s="66" t="s">
        <v>102</v>
      </c>
      <c r="D36" s="66" t="s">
        <v>23</v>
      </c>
      <c r="E36" s="66" t="s">
        <v>106</v>
      </c>
      <c r="F36" s="74"/>
      <c r="G36" s="74">
        <v>5001</v>
      </c>
      <c r="H36" s="74">
        <v>15000</v>
      </c>
      <c r="K36" s="74">
        <v>100001</v>
      </c>
      <c r="L36" s="74">
        <v>250000</v>
      </c>
    </row>
    <row r="37" spans="1:12" hidden="1" outlineLevel="2" x14ac:dyDescent="0.3">
      <c r="A37" s="67" t="s">
        <v>86</v>
      </c>
      <c r="B37" s="73">
        <v>27.18</v>
      </c>
      <c r="C37" s="66" t="s">
        <v>97</v>
      </c>
      <c r="D37" s="66" t="s">
        <v>23</v>
      </c>
      <c r="E37" s="66" t="s">
        <v>106</v>
      </c>
      <c r="F37" s="74"/>
      <c r="G37" s="74">
        <v>5001</v>
      </c>
      <c r="H37" s="74">
        <v>15000</v>
      </c>
      <c r="K37" s="74">
        <v>250001</v>
      </c>
      <c r="L37" s="74">
        <v>500000</v>
      </c>
    </row>
    <row r="38" spans="1:12" hidden="1" outlineLevel="2" x14ac:dyDescent="0.3">
      <c r="A38" s="67" t="s">
        <v>86</v>
      </c>
      <c r="B38" s="73">
        <v>27.19</v>
      </c>
      <c r="C38" s="66" t="s">
        <v>103</v>
      </c>
      <c r="D38" s="66" t="s">
        <v>23</v>
      </c>
      <c r="E38" s="66" t="s">
        <v>106</v>
      </c>
      <c r="F38" s="74"/>
      <c r="G38" s="74">
        <v>100001</v>
      </c>
      <c r="H38" s="74">
        <v>1000000</v>
      </c>
      <c r="K38" s="74">
        <v>1000001</v>
      </c>
      <c r="L38" s="74">
        <v>5000000</v>
      </c>
    </row>
    <row r="39" spans="1:12" hidden="1" outlineLevel="2" x14ac:dyDescent="0.3">
      <c r="A39" s="67" t="s">
        <v>86</v>
      </c>
      <c r="B39" s="73">
        <v>28.3</v>
      </c>
      <c r="C39" s="66" t="s">
        <v>95</v>
      </c>
      <c r="D39" s="66" t="s">
        <v>23</v>
      </c>
      <c r="E39" s="66" t="s">
        <v>106</v>
      </c>
      <c r="F39" s="74"/>
      <c r="G39" s="74">
        <v>50001</v>
      </c>
      <c r="H39" s="74">
        <v>100000</v>
      </c>
      <c r="K39" s="74">
        <v>1000000</v>
      </c>
      <c r="L39" s="69">
        <v>1000000</v>
      </c>
    </row>
    <row r="40" spans="1:12" hidden="1" outlineLevel="2" x14ac:dyDescent="0.3">
      <c r="A40" s="67" t="s">
        <v>86</v>
      </c>
      <c r="B40" s="73">
        <v>28.4</v>
      </c>
      <c r="C40" s="66" t="s">
        <v>202</v>
      </c>
      <c r="D40" s="66" t="s">
        <v>23</v>
      </c>
      <c r="E40" s="66" t="s">
        <v>106</v>
      </c>
      <c r="F40" s="74"/>
      <c r="G40" s="74">
        <v>201</v>
      </c>
      <c r="H40" s="74">
        <v>1000</v>
      </c>
      <c r="K40" s="74">
        <v>15001</v>
      </c>
      <c r="L40" s="74">
        <v>50000</v>
      </c>
    </row>
    <row r="41" spans="1:12" hidden="1" outlineLevel="2" x14ac:dyDescent="0.3">
      <c r="A41" s="67" t="s">
        <v>86</v>
      </c>
      <c r="B41" s="73">
        <v>28.8</v>
      </c>
      <c r="C41" s="66" t="s">
        <v>130</v>
      </c>
      <c r="D41" s="66" t="s">
        <v>23</v>
      </c>
      <c r="E41" s="66" t="s">
        <v>106</v>
      </c>
      <c r="F41" s="74"/>
      <c r="G41" s="74">
        <v>50001</v>
      </c>
      <c r="H41" s="74">
        <v>100000</v>
      </c>
      <c r="K41" s="74">
        <v>1000000</v>
      </c>
      <c r="L41" s="69">
        <v>1000000</v>
      </c>
    </row>
    <row r="42" spans="1:12" hidden="1" outlineLevel="2" x14ac:dyDescent="0.3">
      <c r="A42" s="67" t="s">
        <v>86</v>
      </c>
      <c r="B42" s="73">
        <v>28.13</v>
      </c>
      <c r="C42" s="66" t="s">
        <v>97</v>
      </c>
      <c r="D42" s="66" t="s">
        <v>23</v>
      </c>
      <c r="E42" s="66" t="s">
        <v>106</v>
      </c>
      <c r="F42" s="74"/>
      <c r="G42" s="74">
        <v>50001</v>
      </c>
      <c r="H42" s="74">
        <v>100000</v>
      </c>
      <c r="K42" s="74">
        <v>100001</v>
      </c>
      <c r="L42" s="74">
        <v>250000</v>
      </c>
    </row>
    <row r="43" spans="1:12" hidden="1" outlineLevel="2" x14ac:dyDescent="0.3">
      <c r="A43" s="67" t="s">
        <v>86</v>
      </c>
      <c r="B43" s="73">
        <v>28.14</v>
      </c>
      <c r="C43" s="66" t="s">
        <v>103</v>
      </c>
      <c r="D43" s="66" t="s">
        <v>23</v>
      </c>
      <c r="E43" s="66" t="s">
        <v>106</v>
      </c>
      <c r="F43" s="74"/>
      <c r="G43" s="74">
        <v>100001</v>
      </c>
      <c r="H43" s="74">
        <v>1000000</v>
      </c>
      <c r="K43" s="74">
        <v>1000000</v>
      </c>
      <c r="L43" s="69">
        <v>1000000</v>
      </c>
    </row>
    <row r="44" spans="1:12" hidden="1" outlineLevel="2" x14ac:dyDescent="0.3">
      <c r="A44" s="67" t="s">
        <v>86</v>
      </c>
      <c r="B44" s="73">
        <v>35.299999999999997</v>
      </c>
      <c r="C44" s="66" t="s">
        <v>394</v>
      </c>
      <c r="D44" s="66" t="s">
        <v>23</v>
      </c>
      <c r="E44" s="66" t="s">
        <v>106</v>
      </c>
      <c r="F44" s="74"/>
      <c r="G44" s="74">
        <v>100001</v>
      </c>
      <c r="H44" s="74">
        <v>1000000</v>
      </c>
      <c r="K44" s="74">
        <v>1000000</v>
      </c>
      <c r="L44" s="69">
        <v>1000000</v>
      </c>
    </row>
    <row r="45" spans="1:12" outlineLevel="1" collapsed="1" x14ac:dyDescent="0.3">
      <c r="A45" s="67"/>
      <c r="B45" s="73"/>
      <c r="E45" s="71" t="s">
        <v>516</v>
      </c>
      <c r="F45" s="74">
        <f>SUBTOTAL(9,F14:F44)</f>
        <v>0</v>
      </c>
      <c r="G45" s="74">
        <f>SUBTOTAL(9,G14:G44)</f>
        <v>1655531</v>
      </c>
      <c r="H45" s="74">
        <f>SUBTOTAL(9,H14:H44)</f>
        <v>9557500</v>
      </c>
      <c r="I45" s="111">
        <f>F45+G45</f>
        <v>1655531</v>
      </c>
      <c r="J45" s="111">
        <f>F45+H45</f>
        <v>9557500</v>
      </c>
      <c r="K45" s="74">
        <f>SUBTOTAL(9,K14:K44)</f>
        <v>56774020</v>
      </c>
      <c r="L45" s="69">
        <f>SUBTOTAL(9,L14:L44)</f>
        <v>65916000</v>
      </c>
    </row>
    <row r="46" spans="1:12" hidden="1" outlineLevel="2" x14ac:dyDescent="0.3">
      <c r="A46" s="67" t="s">
        <v>85</v>
      </c>
      <c r="B46" s="73">
        <v>1.1000000000000001</v>
      </c>
      <c r="C46" s="66" t="s">
        <v>0</v>
      </c>
      <c r="D46" s="66" t="s">
        <v>23</v>
      </c>
      <c r="E46" s="66" t="s">
        <v>28</v>
      </c>
      <c r="F46" s="74">
        <v>5000</v>
      </c>
      <c r="G46" s="74"/>
      <c r="H46" s="74"/>
      <c r="K46" s="74"/>
      <c r="L46" s="74"/>
    </row>
    <row r="47" spans="1:12" hidden="1" outlineLevel="2" x14ac:dyDescent="0.3">
      <c r="A47" s="67" t="s">
        <v>85</v>
      </c>
      <c r="B47" s="73">
        <v>2.1</v>
      </c>
      <c r="C47" s="66" t="s">
        <v>0</v>
      </c>
      <c r="D47" s="66" t="s">
        <v>23</v>
      </c>
      <c r="E47" s="66" t="s">
        <v>28</v>
      </c>
      <c r="F47" s="74">
        <v>795000</v>
      </c>
      <c r="G47" s="74"/>
      <c r="H47" s="74"/>
      <c r="K47" s="74"/>
      <c r="L47" s="74"/>
    </row>
    <row r="48" spans="1:12" hidden="1" outlineLevel="2" x14ac:dyDescent="0.3">
      <c r="A48" s="67" t="s">
        <v>85</v>
      </c>
      <c r="B48" s="73">
        <v>3</v>
      </c>
      <c r="C48" s="66" t="s">
        <v>2</v>
      </c>
      <c r="D48" s="66" t="s">
        <v>23</v>
      </c>
      <c r="E48" s="66" t="s">
        <v>28</v>
      </c>
      <c r="F48" s="74">
        <v>71994</v>
      </c>
      <c r="G48" s="74"/>
      <c r="H48" s="74"/>
      <c r="K48" s="74"/>
      <c r="L48" s="74"/>
    </row>
    <row r="49" spans="1:12" outlineLevel="1" collapsed="1" x14ac:dyDescent="0.3">
      <c r="A49" s="67"/>
      <c r="B49" s="73"/>
      <c r="E49" s="71" t="s">
        <v>517</v>
      </c>
      <c r="F49" s="74">
        <f>SUBTOTAL(9,F46:F48)</f>
        <v>871994</v>
      </c>
      <c r="G49" s="74">
        <f>SUBTOTAL(9,G46:G48)</f>
        <v>0</v>
      </c>
      <c r="H49" s="74">
        <f>SUBTOTAL(9,H46:H48)</f>
        <v>0</v>
      </c>
      <c r="I49" s="111">
        <f>F49+G49</f>
        <v>871994</v>
      </c>
      <c r="J49" s="111">
        <f>F49+H49</f>
        <v>871994</v>
      </c>
      <c r="K49" s="74">
        <f>SUBTOTAL(9,K46:K48)</f>
        <v>0</v>
      </c>
      <c r="L49" s="74">
        <f>SUBTOTAL(9,L46:L48)</f>
        <v>0</v>
      </c>
    </row>
    <row r="50" spans="1:12" hidden="1" outlineLevel="2" x14ac:dyDescent="0.3">
      <c r="A50" s="67" t="s">
        <v>86</v>
      </c>
      <c r="B50" s="73">
        <v>1</v>
      </c>
      <c r="C50" s="66" t="s">
        <v>87</v>
      </c>
      <c r="D50" s="66" t="s">
        <v>23</v>
      </c>
      <c r="E50" s="66" t="s">
        <v>89</v>
      </c>
      <c r="G50" s="74">
        <v>15001</v>
      </c>
      <c r="H50" s="74">
        <v>50000</v>
      </c>
      <c r="K50" s="74">
        <v>1000001</v>
      </c>
      <c r="L50" s="74">
        <v>5000000</v>
      </c>
    </row>
    <row r="51" spans="1:12" hidden="1" outlineLevel="2" x14ac:dyDescent="0.3">
      <c r="A51" s="67" t="s">
        <v>86</v>
      </c>
      <c r="B51" s="73">
        <v>2</v>
      </c>
      <c r="C51" s="66" t="s">
        <v>88</v>
      </c>
      <c r="D51" s="66" t="s">
        <v>23</v>
      </c>
      <c r="E51" s="66" t="s">
        <v>89</v>
      </c>
      <c r="F51" s="74"/>
      <c r="G51" s="74">
        <v>1001</v>
      </c>
      <c r="H51" s="74">
        <v>2500</v>
      </c>
      <c r="K51" s="74">
        <v>50001</v>
      </c>
      <c r="L51" s="74">
        <v>100000</v>
      </c>
    </row>
    <row r="52" spans="1:12" hidden="1" outlineLevel="2" x14ac:dyDescent="0.3">
      <c r="A52" s="67" t="s">
        <v>86</v>
      </c>
      <c r="B52" s="73">
        <v>4</v>
      </c>
      <c r="C52" s="66" t="s">
        <v>91</v>
      </c>
      <c r="D52" s="66" t="s">
        <v>23</v>
      </c>
      <c r="E52" s="66" t="s">
        <v>89</v>
      </c>
      <c r="F52" s="74"/>
      <c r="G52" s="74">
        <v>100001</v>
      </c>
      <c r="H52" s="74">
        <v>1000000</v>
      </c>
      <c r="K52" s="74">
        <v>5000001</v>
      </c>
      <c r="L52" s="74">
        <v>25000000</v>
      </c>
    </row>
    <row r="53" spans="1:12" hidden="1" outlineLevel="2" x14ac:dyDescent="0.3">
      <c r="A53" s="67" t="s">
        <v>86</v>
      </c>
      <c r="B53" s="73">
        <v>15</v>
      </c>
      <c r="C53" s="66" t="s">
        <v>98</v>
      </c>
      <c r="D53" s="66" t="s">
        <v>23</v>
      </c>
      <c r="E53" s="66" t="s">
        <v>89</v>
      </c>
      <c r="F53" s="74"/>
      <c r="G53" s="74">
        <v>5001</v>
      </c>
      <c r="H53" s="74">
        <v>15000</v>
      </c>
      <c r="K53" s="74">
        <v>0</v>
      </c>
      <c r="L53" s="74">
        <v>1000</v>
      </c>
    </row>
    <row r="54" spans="1:12" hidden="1" outlineLevel="2" x14ac:dyDescent="0.3">
      <c r="A54" s="67" t="s">
        <v>86</v>
      </c>
      <c r="B54" s="73">
        <v>16</v>
      </c>
      <c r="C54" s="66" t="s">
        <v>104</v>
      </c>
      <c r="D54" s="66" t="s">
        <v>23</v>
      </c>
      <c r="E54" s="66" t="s">
        <v>89</v>
      </c>
      <c r="F54" s="74"/>
      <c r="G54" s="74">
        <v>1001</v>
      </c>
      <c r="H54" s="74">
        <v>2500</v>
      </c>
      <c r="K54" s="74">
        <v>500001</v>
      </c>
      <c r="L54" s="74">
        <v>1000000</v>
      </c>
    </row>
    <row r="55" spans="1:12" hidden="1" outlineLevel="2" x14ac:dyDescent="0.3">
      <c r="A55" s="67" t="s">
        <v>86</v>
      </c>
      <c r="B55" s="73">
        <v>27.2</v>
      </c>
      <c r="C55" s="66" t="s">
        <v>98</v>
      </c>
      <c r="D55" s="66" t="s">
        <v>23</v>
      </c>
      <c r="E55" s="66" t="s">
        <v>89</v>
      </c>
      <c r="F55" s="74"/>
      <c r="G55" s="74">
        <v>5001</v>
      </c>
      <c r="H55" s="74">
        <v>15000</v>
      </c>
      <c r="K55" s="74">
        <v>100001</v>
      </c>
      <c r="L55" s="74">
        <v>250000</v>
      </c>
    </row>
    <row r="56" spans="1:12" hidden="1" outlineLevel="2" x14ac:dyDescent="0.3">
      <c r="A56" s="67" t="s">
        <v>86</v>
      </c>
      <c r="B56" s="73">
        <v>27.21</v>
      </c>
      <c r="C56" s="66" t="s">
        <v>104</v>
      </c>
      <c r="D56" s="66" t="s">
        <v>23</v>
      </c>
      <c r="E56" s="66" t="s">
        <v>89</v>
      </c>
      <c r="F56" s="74"/>
      <c r="G56" s="74">
        <v>50001</v>
      </c>
      <c r="H56" s="74">
        <v>100000</v>
      </c>
      <c r="K56" s="74">
        <v>25000001</v>
      </c>
      <c r="L56" s="74">
        <v>50000000</v>
      </c>
    </row>
    <row r="57" spans="1:12" hidden="1" outlineLevel="2" x14ac:dyDescent="0.3">
      <c r="A57" s="67" t="s">
        <v>86</v>
      </c>
      <c r="B57" s="73" t="s">
        <v>203</v>
      </c>
      <c r="C57" s="66" t="s">
        <v>60</v>
      </c>
      <c r="D57" s="66" t="s">
        <v>23</v>
      </c>
      <c r="E57" s="66" t="s">
        <v>89</v>
      </c>
      <c r="F57" s="74"/>
      <c r="G57" s="74">
        <v>201</v>
      </c>
      <c r="H57" s="74">
        <v>1000</v>
      </c>
      <c r="K57" s="74">
        <v>15001</v>
      </c>
      <c r="L57" s="74">
        <v>50000</v>
      </c>
    </row>
    <row r="58" spans="1:12" hidden="1" outlineLevel="2" x14ac:dyDescent="0.3">
      <c r="A58" s="67" t="s">
        <v>86</v>
      </c>
      <c r="B58" s="73" t="s">
        <v>209</v>
      </c>
      <c r="C58" s="66" t="s">
        <v>224</v>
      </c>
      <c r="D58" s="66" t="s">
        <v>23</v>
      </c>
      <c r="E58" s="66" t="s">
        <v>89</v>
      </c>
      <c r="F58" s="74"/>
      <c r="G58" s="74">
        <v>100001</v>
      </c>
      <c r="H58" s="74">
        <v>1000000</v>
      </c>
      <c r="K58" s="74">
        <v>5000001</v>
      </c>
      <c r="L58" s="74">
        <v>25000000</v>
      </c>
    </row>
    <row r="59" spans="1:12" hidden="1" outlineLevel="2" x14ac:dyDescent="0.3">
      <c r="A59" s="67" t="s">
        <v>86</v>
      </c>
      <c r="B59" s="73">
        <v>28.15</v>
      </c>
      <c r="C59" s="66" t="s">
        <v>98</v>
      </c>
      <c r="D59" s="66" t="s">
        <v>23</v>
      </c>
      <c r="E59" s="66" t="s">
        <v>89</v>
      </c>
      <c r="F59" s="74"/>
      <c r="G59" s="74">
        <v>5001</v>
      </c>
      <c r="H59" s="74">
        <v>15000</v>
      </c>
      <c r="K59" s="74">
        <v>15001</v>
      </c>
      <c r="L59" s="74">
        <v>50000</v>
      </c>
    </row>
    <row r="60" spans="1:12" hidden="1" outlineLevel="2" x14ac:dyDescent="0.3">
      <c r="A60" s="67" t="s">
        <v>86</v>
      </c>
      <c r="B60" s="73" t="s">
        <v>310</v>
      </c>
      <c r="C60" s="66" t="s">
        <v>312</v>
      </c>
      <c r="D60" s="66" t="s">
        <v>23</v>
      </c>
      <c r="E60" s="66" t="s">
        <v>89</v>
      </c>
      <c r="F60" s="74"/>
      <c r="G60" s="74">
        <v>100001</v>
      </c>
      <c r="H60" s="74">
        <v>1000000</v>
      </c>
      <c r="K60" s="74">
        <v>0</v>
      </c>
      <c r="L60" s="74">
        <v>1000</v>
      </c>
    </row>
    <row r="61" spans="1:12" hidden="1" outlineLevel="2" x14ac:dyDescent="0.3">
      <c r="A61" s="67" t="s">
        <v>86</v>
      </c>
      <c r="B61" s="73">
        <v>32.1</v>
      </c>
      <c r="C61" s="66" t="s">
        <v>60</v>
      </c>
      <c r="D61" s="66" t="s">
        <v>23</v>
      </c>
      <c r="E61" s="66" t="s">
        <v>324</v>
      </c>
      <c r="F61" s="74"/>
      <c r="G61" s="74">
        <v>5001</v>
      </c>
      <c r="H61" s="74">
        <v>15000</v>
      </c>
      <c r="K61" s="74">
        <v>500001</v>
      </c>
      <c r="L61" s="74">
        <v>1000000</v>
      </c>
    </row>
    <row r="62" spans="1:12" hidden="1" outlineLevel="2" x14ac:dyDescent="0.3">
      <c r="A62" s="67" t="s">
        <v>86</v>
      </c>
      <c r="B62" s="73" t="s">
        <v>360</v>
      </c>
      <c r="C62" s="66" t="s">
        <v>312</v>
      </c>
      <c r="D62" s="66" t="s">
        <v>23</v>
      </c>
      <c r="E62" s="66" t="s">
        <v>89</v>
      </c>
      <c r="F62" s="74"/>
      <c r="G62" s="74">
        <v>1000001</v>
      </c>
      <c r="H62" s="74">
        <v>5000000</v>
      </c>
      <c r="K62" s="74">
        <v>0</v>
      </c>
      <c r="L62" s="74">
        <v>1001</v>
      </c>
    </row>
    <row r="63" spans="1:12" hidden="1" outlineLevel="2" x14ac:dyDescent="0.3">
      <c r="A63" s="67" t="s">
        <v>86</v>
      </c>
      <c r="B63" s="73">
        <v>35.200000000000003</v>
      </c>
      <c r="C63" s="66" t="s">
        <v>104</v>
      </c>
      <c r="D63" s="66" t="s">
        <v>23</v>
      </c>
      <c r="E63" s="66" t="s">
        <v>89</v>
      </c>
      <c r="F63" s="74"/>
      <c r="G63" s="74">
        <v>15001</v>
      </c>
      <c r="H63" s="74">
        <v>50000</v>
      </c>
      <c r="K63" s="74">
        <v>1000000</v>
      </c>
      <c r="L63" s="69">
        <v>1000000</v>
      </c>
    </row>
    <row r="64" spans="1:12" hidden="1" outlineLevel="2" x14ac:dyDescent="0.3">
      <c r="A64" s="67" t="s">
        <v>86</v>
      </c>
      <c r="B64" s="73" t="s">
        <v>386</v>
      </c>
      <c r="C64" s="66" t="s">
        <v>60</v>
      </c>
      <c r="D64" s="66" t="s">
        <v>23</v>
      </c>
      <c r="E64" s="66" t="s">
        <v>89</v>
      </c>
      <c r="F64" s="74"/>
      <c r="G64" s="74">
        <v>201</v>
      </c>
      <c r="H64" s="74">
        <v>1000</v>
      </c>
      <c r="K64" s="74">
        <v>15001</v>
      </c>
      <c r="L64" s="74">
        <v>50000</v>
      </c>
    </row>
    <row r="65" spans="1:12" hidden="1" outlineLevel="2" x14ac:dyDescent="0.3">
      <c r="A65" s="67" t="s">
        <v>86</v>
      </c>
      <c r="B65" s="73" t="s">
        <v>389</v>
      </c>
      <c r="C65" s="66" t="s">
        <v>224</v>
      </c>
      <c r="D65" s="66" t="s">
        <v>23</v>
      </c>
      <c r="E65" s="66" t="s">
        <v>89</v>
      </c>
      <c r="F65" s="74"/>
      <c r="G65" s="74">
        <v>100001</v>
      </c>
      <c r="H65" s="74">
        <v>1000000</v>
      </c>
      <c r="K65" s="74">
        <v>1000000</v>
      </c>
      <c r="L65" s="69">
        <v>1000000</v>
      </c>
    </row>
    <row r="66" spans="1:12" hidden="1" outlineLevel="2" x14ac:dyDescent="0.3">
      <c r="A66" s="67" t="s">
        <v>86</v>
      </c>
      <c r="B66" s="73" t="s">
        <v>456</v>
      </c>
      <c r="C66" s="66" t="s">
        <v>312</v>
      </c>
      <c r="D66" s="66" t="s">
        <v>23</v>
      </c>
      <c r="E66" s="66" t="s">
        <v>89</v>
      </c>
      <c r="F66" s="74"/>
      <c r="G66" s="74">
        <v>1000000</v>
      </c>
      <c r="H66" s="69">
        <v>1000000</v>
      </c>
      <c r="K66" s="74">
        <v>0</v>
      </c>
      <c r="L66" s="74">
        <v>1000</v>
      </c>
    </row>
    <row r="67" spans="1:12" hidden="1" outlineLevel="2" x14ac:dyDescent="0.3">
      <c r="A67" s="67" t="s">
        <v>86</v>
      </c>
      <c r="B67" s="73" t="s">
        <v>460</v>
      </c>
      <c r="C67" s="66" t="s">
        <v>312</v>
      </c>
      <c r="D67" s="66" t="s">
        <v>23</v>
      </c>
      <c r="E67" s="66" t="s">
        <v>89</v>
      </c>
      <c r="F67" s="74"/>
      <c r="G67" s="74">
        <v>15001</v>
      </c>
      <c r="H67" s="74">
        <v>50000</v>
      </c>
      <c r="K67" s="74">
        <v>0</v>
      </c>
      <c r="L67" s="74">
        <v>1000</v>
      </c>
    </row>
    <row r="68" spans="1:12" outlineLevel="1" collapsed="1" x14ac:dyDescent="0.3">
      <c r="A68" s="67"/>
      <c r="B68" s="73"/>
      <c r="E68" s="71" t="s">
        <v>518</v>
      </c>
      <c r="F68" s="74">
        <f>SUBTOTAL(9,F50:F67)</f>
        <v>0</v>
      </c>
      <c r="G68" s="74">
        <f>SUBTOTAL(9,G50:G67)</f>
        <v>2517417</v>
      </c>
      <c r="H68" s="74">
        <f>SUBTOTAL(9,H50:H67)</f>
        <v>10317000</v>
      </c>
      <c r="I68" s="111">
        <f>F68+G68</f>
        <v>2517417</v>
      </c>
      <c r="J68" s="111">
        <f>F68+H68</f>
        <v>10317000</v>
      </c>
      <c r="K68" s="74">
        <f>SUBTOTAL(9,K50:K67)</f>
        <v>39195011</v>
      </c>
      <c r="L68" s="74">
        <f>SUBTOTAL(9,L50:L67)</f>
        <v>109505001</v>
      </c>
    </row>
    <row r="69" spans="1:12" hidden="1" outlineLevel="2" x14ac:dyDescent="0.3">
      <c r="A69" s="67" t="s">
        <v>86</v>
      </c>
      <c r="B69" s="73">
        <v>3</v>
      </c>
      <c r="C69" s="66" t="s">
        <v>90</v>
      </c>
      <c r="D69" s="66" t="s">
        <v>23</v>
      </c>
      <c r="E69" s="66" t="s">
        <v>105</v>
      </c>
      <c r="F69" s="74"/>
      <c r="G69" s="74">
        <v>201</v>
      </c>
      <c r="H69" s="74">
        <v>1000</v>
      </c>
      <c r="K69" s="74">
        <v>15001</v>
      </c>
      <c r="L69" s="74">
        <v>50000</v>
      </c>
    </row>
    <row r="70" spans="1:12" outlineLevel="1" collapsed="1" x14ac:dyDescent="0.3">
      <c r="A70" s="67"/>
      <c r="B70" s="73"/>
      <c r="E70" s="71" t="s">
        <v>519</v>
      </c>
      <c r="F70" s="74">
        <f>SUBTOTAL(9,F69:F69)</f>
        <v>0</v>
      </c>
      <c r="G70" s="74">
        <f>SUBTOTAL(9,G69:G69)</f>
        <v>201</v>
      </c>
      <c r="H70" s="74">
        <f>SUBTOTAL(9,H69:H69)</f>
        <v>1000</v>
      </c>
      <c r="I70" s="111">
        <f>F70+G70</f>
        <v>201</v>
      </c>
      <c r="J70" s="111">
        <f>F70+H70</f>
        <v>1000</v>
      </c>
      <c r="K70" s="74">
        <f>SUBTOTAL(9,K69:K69)</f>
        <v>15001</v>
      </c>
      <c r="L70" s="74">
        <f>SUBTOTAL(9,L69:L69)</f>
        <v>50000</v>
      </c>
    </row>
    <row r="71" spans="1:12" hidden="1" outlineLevel="2" x14ac:dyDescent="0.3">
      <c r="A71" s="67" t="s">
        <v>86</v>
      </c>
      <c r="B71" s="73">
        <v>33.700000000000003</v>
      </c>
      <c r="C71" s="66" t="s">
        <v>371</v>
      </c>
      <c r="D71" s="66" t="s">
        <v>23</v>
      </c>
      <c r="E71" s="66" t="s">
        <v>371</v>
      </c>
      <c r="F71" s="74">
        <v>364</v>
      </c>
      <c r="G71" s="74"/>
      <c r="H71" s="74"/>
      <c r="K71" s="74">
        <v>0</v>
      </c>
      <c r="L71" s="74">
        <v>1001</v>
      </c>
    </row>
    <row r="72" spans="1:12" hidden="1" outlineLevel="2" x14ac:dyDescent="0.3">
      <c r="A72" s="67" t="s">
        <v>86</v>
      </c>
      <c r="B72" s="73">
        <v>35.9</v>
      </c>
      <c r="C72" s="66" t="s">
        <v>371</v>
      </c>
      <c r="D72" s="66" t="s">
        <v>23</v>
      </c>
      <c r="E72" s="66" t="s">
        <v>371</v>
      </c>
      <c r="F72" s="74">
        <v>364</v>
      </c>
      <c r="G72" s="74"/>
      <c r="H72" s="74"/>
      <c r="K72" s="74">
        <v>0</v>
      </c>
      <c r="L72" s="74">
        <v>1000</v>
      </c>
    </row>
    <row r="73" spans="1:12" outlineLevel="1" collapsed="1" x14ac:dyDescent="0.3">
      <c r="A73" s="67"/>
      <c r="B73" s="73"/>
      <c r="E73" s="71" t="s">
        <v>520</v>
      </c>
      <c r="F73" s="74">
        <f>SUBTOTAL(9,F71:F72)</f>
        <v>728</v>
      </c>
      <c r="G73" s="74">
        <f>SUBTOTAL(9,G71:G72)</f>
        <v>0</v>
      </c>
      <c r="H73" s="74">
        <f>SUBTOTAL(9,H71:H72)</f>
        <v>0</v>
      </c>
      <c r="I73" s="111">
        <f>F73+G73</f>
        <v>728</v>
      </c>
      <c r="J73" s="111">
        <f>F73+H73</f>
        <v>728</v>
      </c>
      <c r="K73" s="74">
        <f>SUBTOTAL(9,K71:K72)</f>
        <v>0</v>
      </c>
      <c r="L73" s="74">
        <f>SUBTOTAL(9,L71:L72)</f>
        <v>2001</v>
      </c>
    </row>
    <row r="74" spans="1:12" hidden="1" outlineLevel="2" x14ac:dyDescent="0.3">
      <c r="A74" s="67" t="s">
        <v>86</v>
      </c>
      <c r="B74" s="73">
        <v>33.5</v>
      </c>
      <c r="C74" s="66" t="s">
        <v>299</v>
      </c>
      <c r="D74" s="66" t="s">
        <v>23</v>
      </c>
      <c r="E74" s="66" t="s">
        <v>359</v>
      </c>
      <c r="F74" s="74">
        <v>65038</v>
      </c>
      <c r="G74" s="74"/>
      <c r="H74" s="74"/>
      <c r="K74" s="74">
        <v>0</v>
      </c>
      <c r="L74" s="74">
        <v>1000</v>
      </c>
    </row>
    <row r="75" spans="1:12" hidden="1" outlineLevel="2" x14ac:dyDescent="0.3">
      <c r="A75" s="67" t="s">
        <v>86</v>
      </c>
      <c r="B75" s="73" t="s">
        <v>447</v>
      </c>
      <c r="C75" s="66" t="s">
        <v>299</v>
      </c>
      <c r="D75" s="66" t="s">
        <v>23</v>
      </c>
      <c r="E75" s="66" t="s">
        <v>359</v>
      </c>
      <c r="F75" s="74">
        <v>65038</v>
      </c>
      <c r="G75" s="74"/>
      <c r="H75" s="74"/>
      <c r="K75" s="74">
        <v>100001</v>
      </c>
      <c r="L75" s="74">
        <v>250000</v>
      </c>
    </row>
    <row r="76" spans="1:12" outlineLevel="1" collapsed="1" x14ac:dyDescent="0.3">
      <c r="A76" s="67"/>
      <c r="B76" s="73"/>
      <c r="E76" s="71" t="s">
        <v>521</v>
      </c>
      <c r="F76" s="74">
        <f>SUBTOTAL(9,F74:F75)</f>
        <v>130076</v>
      </c>
      <c r="G76" s="74">
        <f>SUBTOTAL(9,G74:G75)</f>
        <v>0</v>
      </c>
      <c r="H76" s="74">
        <f>SUBTOTAL(9,H74:H75)</f>
        <v>0</v>
      </c>
      <c r="I76" s="111">
        <f>F76+G76</f>
        <v>130076</v>
      </c>
      <c r="J76" s="111">
        <f>F76+H76</f>
        <v>130076</v>
      </c>
      <c r="K76" s="74">
        <f>SUBTOTAL(9,K74:K75)</f>
        <v>100001</v>
      </c>
      <c r="L76" s="74">
        <f>SUBTOTAL(9,L74:L75)</f>
        <v>251000</v>
      </c>
    </row>
    <row r="77" spans="1:12" hidden="1" outlineLevel="2" x14ac:dyDescent="0.3">
      <c r="A77" s="67" t="s">
        <v>85</v>
      </c>
      <c r="B77" s="73">
        <v>12</v>
      </c>
      <c r="C77" s="66" t="s">
        <v>56</v>
      </c>
      <c r="E77" s="66" t="s">
        <v>69</v>
      </c>
      <c r="F77" s="74">
        <v>16281179</v>
      </c>
      <c r="G77" s="74"/>
      <c r="H77" s="74"/>
      <c r="K77" s="74"/>
      <c r="L77" s="74"/>
    </row>
    <row r="78" spans="1:12" outlineLevel="1" collapsed="1" x14ac:dyDescent="0.3">
      <c r="A78" s="67"/>
      <c r="B78" s="73"/>
      <c r="E78" s="71" t="s">
        <v>522</v>
      </c>
      <c r="F78" s="74">
        <f>SUBTOTAL(9,F77:F77)</f>
        <v>16281179</v>
      </c>
      <c r="G78" s="74">
        <f>SUBTOTAL(9,G77:G77)</f>
        <v>0</v>
      </c>
      <c r="H78" s="74">
        <f>SUBTOTAL(9,H77:H77)</f>
        <v>0</v>
      </c>
      <c r="I78" s="111">
        <f>F78+G78</f>
        <v>16281179</v>
      </c>
      <c r="J78" s="111">
        <f>F78+H78</f>
        <v>16281179</v>
      </c>
      <c r="K78" s="74">
        <f>SUBTOTAL(9,K77:K77)</f>
        <v>0</v>
      </c>
      <c r="L78" s="74">
        <f>SUBTOTAL(9,L77:L77)</f>
        <v>0</v>
      </c>
    </row>
    <row r="79" spans="1:12" hidden="1" outlineLevel="2" x14ac:dyDescent="0.3">
      <c r="A79" s="67" t="s">
        <v>86</v>
      </c>
      <c r="B79" s="73">
        <v>18</v>
      </c>
      <c r="C79" s="66" t="s">
        <v>112</v>
      </c>
      <c r="D79" s="66" t="s">
        <v>22</v>
      </c>
      <c r="E79" s="66" t="s">
        <v>123</v>
      </c>
      <c r="F79" s="74">
        <v>135868</v>
      </c>
      <c r="G79" s="74"/>
      <c r="H79" s="74"/>
      <c r="K79" s="74">
        <v>1000001</v>
      </c>
      <c r="L79" s="74">
        <v>5000000</v>
      </c>
    </row>
    <row r="80" spans="1:12" hidden="1" outlineLevel="2" x14ac:dyDescent="0.3">
      <c r="A80" s="67" t="s">
        <v>86</v>
      </c>
      <c r="B80" s="73" t="s">
        <v>233</v>
      </c>
      <c r="C80" s="66" t="s">
        <v>243</v>
      </c>
      <c r="D80" s="66" t="s">
        <v>22</v>
      </c>
      <c r="E80" s="66" t="s">
        <v>123</v>
      </c>
      <c r="F80" s="74">
        <v>575907</v>
      </c>
      <c r="G80" s="74"/>
      <c r="H80" s="74"/>
      <c r="K80" s="74">
        <v>1000001</v>
      </c>
      <c r="L80" s="74">
        <v>5000000</v>
      </c>
    </row>
    <row r="81" spans="1:12" hidden="1" outlineLevel="2" x14ac:dyDescent="0.3">
      <c r="A81" s="67" t="s">
        <v>86</v>
      </c>
      <c r="B81" s="73">
        <v>33.299999999999997</v>
      </c>
      <c r="C81" s="66" t="s">
        <v>112</v>
      </c>
      <c r="D81" s="66" t="s">
        <v>22</v>
      </c>
      <c r="E81" s="66" t="s">
        <v>123</v>
      </c>
      <c r="F81" s="74">
        <v>8182</v>
      </c>
      <c r="G81" s="74"/>
      <c r="H81" s="74"/>
      <c r="K81" s="74">
        <v>0</v>
      </c>
      <c r="L81" s="74">
        <v>1000</v>
      </c>
    </row>
    <row r="82" spans="1:12" hidden="1" outlineLevel="2" x14ac:dyDescent="0.3">
      <c r="A82" s="67" t="s">
        <v>86</v>
      </c>
      <c r="B82" s="73">
        <v>33.4</v>
      </c>
      <c r="C82" s="66" t="s">
        <v>243</v>
      </c>
      <c r="D82" s="66" t="s">
        <v>22</v>
      </c>
      <c r="E82" s="66" t="s">
        <v>123</v>
      </c>
      <c r="F82" s="74">
        <v>16674</v>
      </c>
      <c r="G82" s="74"/>
      <c r="H82" s="74"/>
      <c r="K82" s="74">
        <v>0</v>
      </c>
      <c r="L82" s="74">
        <v>1001</v>
      </c>
    </row>
    <row r="83" spans="1:12" hidden="1" outlineLevel="2" x14ac:dyDescent="0.3">
      <c r="A83" s="67" t="s">
        <v>86</v>
      </c>
      <c r="B83" s="73">
        <v>34.299999999999997</v>
      </c>
      <c r="C83" s="66" t="s">
        <v>376</v>
      </c>
      <c r="D83" s="66" t="s">
        <v>22</v>
      </c>
      <c r="E83" s="66" t="s">
        <v>123</v>
      </c>
      <c r="F83" s="74">
        <v>17247</v>
      </c>
      <c r="G83" s="74"/>
      <c r="H83" s="74"/>
      <c r="K83" s="74">
        <v>15001</v>
      </c>
      <c r="L83" s="74">
        <v>50000</v>
      </c>
    </row>
    <row r="84" spans="1:12" hidden="1" outlineLevel="2" x14ac:dyDescent="0.3">
      <c r="A84" s="67" t="s">
        <v>86</v>
      </c>
      <c r="B84" s="73">
        <v>34.4</v>
      </c>
      <c r="C84" s="66" t="s">
        <v>379</v>
      </c>
      <c r="D84" s="66" t="s">
        <v>22</v>
      </c>
      <c r="E84" s="66" t="s">
        <v>123</v>
      </c>
      <c r="F84" s="74">
        <v>154421</v>
      </c>
      <c r="G84" s="74"/>
      <c r="H84" s="74"/>
      <c r="K84" s="74">
        <v>100001</v>
      </c>
      <c r="L84" s="74">
        <v>250000</v>
      </c>
    </row>
    <row r="85" spans="1:12" hidden="1" outlineLevel="2" x14ac:dyDescent="0.3">
      <c r="A85" s="67" t="s">
        <v>86</v>
      </c>
      <c r="B85" s="73">
        <v>34.6</v>
      </c>
      <c r="C85" s="66" t="s">
        <v>392</v>
      </c>
      <c r="D85" s="66" t="s">
        <v>22</v>
      </c>
      <c r="E85" s="66" t="s">
        <v>123</v>
      </c>
      <c r="F85" s="74">
        <v>45284</v>
      </c>
      <c r="G85" s="74"/>
      <c r="H85" s="74"/>
      <c r="K85" s="74">
        <v>15001</v>
      </c>
      <c r="L85" s="74">
        <v>50000</v>
      </c>
    </row>
    <row r="86" spans="1:12" hidden="1" outlineLevel="2" x14ac:dyDescent="0.3">
      <c r="A86" s="67" t="s">
        <v>86</v>
      </c>
      <c r="B86" s="73" t="s">
        <v>396</v>
      </c>
      <c r="C86" s="66" t="s">
        <v>112</v>
      </c>
      <c r="D86" s="66" t="s">
        <v>22</v>
      </c>
      <c r="E86" s="66" t="s">
        <v>123</v>
      </c>
      <c r="F86" s="74">
        <v>67934</v>
      </c>
      <c r="G86" s="74"/>
      <c r="H86" s="74"/>
      <c r="K86" s="74">
        <v>100001</v>
      </c>
      <c r="L86" s="74">
        <v>250000</v>
      </c>
    </row>
    <row r="87" spans="1:12" hidden="1" outlineLevel="2" x14ac:dyDescent="0.3">
      <c r="A87" s="67" t="s">
        <v>86</v>
      </c>
      <c r="B87" s="73" t="s">
        <v>412</v>
      </c>
      <c r="C87" s="66" t="s">
        <v>243</v>
      </c>
      <c r="D87" s="66" t="s">
        <v>22</v>
      </c>
      <c r="E87" s="66" t="s">
        <v>123</v>
      </c>
      <c r="F87" s="74">
        <v>592581</v>
      </c>
      <c r="G87" s="74"/>
      <c r="H87" s="74"/>
      <c r="K87" s="74">
        <v>1000000</v>
      </c>
      <c r="L87" s="69">
        <v>1000000</v>
      </c>
    </row>
    <row r="88" spans="1:12" hidden="1" outlineLevel="2" x14ac:dyDescent="0.3">
      <c r="A88" s="67" t="s">
        <v>86</v>
      </c>
      <c r="B88" s="73" t="s">
        <v>459</v>
      </c>
      <c r="C88" s="66" t="s">
        <v>112</v>
      </c>
      <c r="D88" s="66" t="s">
        <v>22</v>
      </c>
      <c r="E88" s="66" t="s">
        <v>123</v>
      </c>
      <c r="F88" s="74">
        <v>59753</v>
      </c>
      <c r="G88" s="74"/>
      <c r="H88" s="74"/>
      <c r="K88" s="74">
        <v>500001</v>
      </c>
      <c r="L88" s="74">
        <v>1000000</v>
      </c>
    </row>
    <row r="89" spans="1:12" outlineLevel="1" collapsed="1" x14ac:dyDescent="0.3">
      <c r="A89" s="67"/>
      <c r="B89" s="73"/>
      <c r="E89" s="71" t="s">
        <v>523</v>
      </c>
      <c r="F89" s="74">
        <f>SUBTOTAL(9,F79:F88)</f>
        <v>1673851</v>
      </c>
      <c r="G89" s="74">
        <f>SUBTOTAL(9,G79:G88)</f>
        <v>0</v>
      </c>
      <c r="H89" s="74">
        <f>SUBTOTAL(9,H79:H88)</f>
        <v>0</v>
      </c>
      <c r="I89" s="111">
        <f>F89+G89</f>
        <v>1673851</v>
      </c>
      <c r="J89" s="111">
        <f>F89+H89</f>
        <v>1673851</v>
      </c>
      <c r="K89" s="74">
        <f>SUBTOTAL(9,K79:K88)</f>
        <v>3730007</v>
      </c>
      <c r="L89" s="74">
        <f>SUBTOTAL(9,L79:L88)</f>
        <v>12602001</v>
      </c>
    </row>
    <row r="90" spans="1:12" hidden="1" outlineLevel="2" x14ac:dyDescent="0.3">
      <c r="A90" s="67" t="s">
        <v>85</v>
      </c>
      <c r="B90" s="73">
        <v>13</v>
      </c>
      <c r="C90" s="66" t="s">
        <v>56</v>
      </c>
      <c r="E90" s="66" t="s">
        <v>70</v>
      </c>
      <c r="F90" s="74">
        <v>10906655</v>
      </c>
      <c r="G90" s="74"/>
      <c r="H90" s="74"/>
      <c r="K90" s="74"/>
      <c r="L90" s="74"/>
    </row>
    <row r="91" spans="1:12" outlineLevel="1" collapsed="1" x14ac:dyDescent="0.3">
      <c r="A91" s="67"/>
      <c r="B91" s="73"/>
      <c r="E91" s="71" t="s">
        <v>524</v>
      </c>
      <c r="F91" s="74">
        <f>SUBTOTAL(9,F90:F90)</f>
        <v>10906655</v>
      </c>
      <c r="G91" s="74">
        <f>SUBTOTAL(9,G90:G90)</f>
        <v>0</v>
      </c>
      <c r="H91" s="74">
        <f>SUBTOTAL(9,H90:H90)</f>
        <v>0</v>
      </c>
      <c r="I91" s="111">
        <f>F91+G91</f>
        <v>10906655</v>
      </c>
      <c r="J91" s="111">
        <f>F91+H91</f>
        <v>10906655</v>
      </c>
      <c r="K91" s="74">
        <f>SUBTOTAL(9,K90:K90)</f>
        <v>0</v>
      </c>
      <c r="L91" s="74">
        <f>SUBTOTAL(9,L90:L90)</f>
        <v>0</v>
      </c>
    </row>
    <row r="92" spans="1:12" hidden="1" outlineLevel="2" x14ac:dyDescent="0.3">
      <c r="A92" s="67" t="s">
        <v>85</v>
      </c>
      <c r="B92" s="73">
        <v>11</v>
      </c>
      <c r="C92" s="66" t="s">
        <v>57</v>
      </c>
      <c r="E92" s="66" t="s">
        <v>68</v>
      </c>
      <c r="F92" s="74">
        <v>5049423</v>
      </c>
      <c r="G92" s="74"/>
      <c r="H92" s="74"/>
      <c r="K92" s="74"/>
      <c r="L92" s="74"/>
    </row>
    <row r="93" spans="1:12" outlineLevel="1" collapsed="1" x14ac:dyDescent="0.3">
      <c r="A93" s="67"/>
      <c r="B93" s="73"/>
      <c r="E93" s="71" t="s">
        <v>525</v>
      </c>
      <c r="F93" s="74">
        <f>SUBTOTAL(9,F92:F92)</f>
        <v>5049423</v>
      </c>
      <c r="G93" s="74">
        <f>SUBTOTAL(9,G92:G92)</f>
        <v>0</v>
      </c>
      <c r="H93" s="74">
        <f>SUBTOTAL(9,H92:H92)</f>
        <v>0</v>
      </c>
      <c r="I93" s="111">
        <f>F93+G93</f>
        <v>5049423</v>
      </c>
      <c r="J93" s="111">
        <f>F93+H93</f>
        <v>5049423</v>
      </c>
      <c r="K93" s="74">
        <f>SUBTOTAL(9,K92:K92)</f>
        <v>0</v>
      </c>
      <c r="L93" s="74">
        <f>SUBTOTAL(9,L92:L92)</f>
        <v>0</v>
      </c>
    </row>
    <row r="94" spans="1:12" hidden="1" outlineLevel="2" x14ac:dyDescent="0.3">
      <c r="A94" s="67" t="s">
        <v>85</v>
      </c>
      <c r="B94" s="73">
        <v>5</v>
      </c>
      <c r="C94" s="66" t="s">
        <v>10</v>
      </c>
      <c r="D94" s="66" t="s">
        <v>23</v>
      </c>
      <c r="E94" s="66" t="s">
        <v>30</v>
      </c>
      <c r="F94" s="74">
        <v>10000</v>
      </c>
      <c r="G94" s="74"/>
      <c r="H94" s="74"/>
      <c r="K94" s="74"/>
      <c r="L94" s="74"/>
    </row>
    <row r="95" spans="1:12" outlineLevel="1" collapsed="1" x14ac:dyDescent="0.3">
      <c r="A95" s="67"/>
      <c r="B95" s="73"/>
      <c r="E95" s="71" t="s">
        <v>526</v>
      </c>
      <c r="F95" s="74">
        <f>SUBTOTAL(9,F94:F94)</f>
        <v>10000</v>
      </c>
      <c r="G95" s="74">
        <f>SUBTOTAL(9,G94:G94)</f>
        <v>0</v>
      </c>
      <c r="H95" s="74">
        <f>SUBTOTAL(9,H94:H94)</f>
        <v>0</v>
      </c>
      <c r="I95" s="111">
        <f>F95+G95</f>
        <v>10000</v>
      </c>
      <c r="J95" s="111">
        <f>F95+H95</f>
        <v>10000</v>
      </c>
      <c r="K95" s="74">
        <f>SUBTOTAL(9,K94:K94)</f>
        <v>0</v>
      </c>
      <c r="L95" s="74">
        <f>SUBTOTAL(9,L94:L94)</f>
        <v>0</v>
      </c>
    </row>
    <row r="96" spans="1:12" hidden="1" outlineLevel="2" x14ac:dyDescent="0.3">
      <c r="A96" s="67" t="s">
        <v>85</v>
      </c>
      <c r="B96" s="73">
        <v>6.1</v>
      </c>
      <c r="C96" s="66" t="s">
        <v>21</v>
      </c>
      <c r="D96" s="66" t="s">
        <v>27</v>
      </c>
      <c r="E96" s="66" t="s">
        <v>64</v>
      </c>
      <c r="F96" s="74"/>
      <c r="G96" s="74">
        <v>201</v>
      </c>
      <c r="H96" s="74">
        <v>1000</v>
      </c>
      <c r="K96" s="74">
        <v>500001</v>
      </c>
      <c r="L96" s="74">
        <v>1000000</v>
      </c>
    </row>
    <row r="97" spans="1:12" hidden="1" outlineLevel="2" x14ac:dyDescent="0.3">
      <c r="A97" s="67" t="s">
        <v>85</v>
      </c>
      <c r="B97" s="73">
        <v>6.2</v>
      </c>
      <c r="C97" s="66" t="s">
        <v>24</v>
      </c>
      <c r="D97" s="66" t="s">
        <v>23</v>
      </c>
      <c r="E97" s="66" t="s">
        <v>64</v>
      </c>
      <c r="F97" s="74"/>
      <c r="G97" s="74">
        <v>201</v>
      </c>
      <c r="H97" s="74">
        <v>1000</v>
      </c>
      <c r="K97" s="74">
        <v>50001</v>
      </c>
      <c r="L97" s="74">
        <v>100001</v>
      </c>
    </row>
    <row r="98" spans="1:12" hidden="1" outlineLevel="2" x14ac:dyDescent="0.3">
      <c r="A98" s="67" t="s">
        <v>85</v>
      </c>
      <c r="B98" s="73">
        <v>6.3</v>
      </c>
      <c r="C98" s="66" t="s">
        <v>25</v>
      </c>
      <c r="D98" s="66" t="s">
        <v>27</v>
      </c>
      <c r="E98" s="66" t="s">
        <v>64</v>
      </c>
      <c r="F98" s="74"/>
      <c r="G98" s="74">
        <v>2501</v>
      </c>
      <c r="H98" s="74">
        <v>5000</v>
      </c>
      <c r="K98" s="74">
        <v>1001</v>
      </c>
      <c r="L98" s="74">
        <v>15000</v>
      </c>
    </row>
    <row r="99" spans="1:12" hidden="1" outlineLevel="2" x14ac:dyDescent="0.3">
      <c r="A99" s="67" t="s">
        <v>85</v>
      </c>
      <c r="B99" s="73">
        <v>6.4</v>
      </c>
      <c r="C99" s="66" t="s">
        <v>12</v>
      </c>
      <c r="D99" s="66" t="s">
        <v>27</v>
      </c>
      <c r="E99" s="66" t="s">
        <v>64</v>
      </c>
      <c r="F99" s="74"/>
      <c r="G99" s="74">
        <v>5001</v>
      </c>
      <c r="H99" s="74">
        <v>15000</v>
      </c>
      <c r="K99" s="74">
        <v>15001</v>
      </c>
      <c r="L99" s="74">
        <v>50000</v>
      </c>
    </row>
    <row r="100" spans="1:12" hidden="1" outlineLevel="2" x14ac:dyDescent="0.3">
      <c r="A100" s="67" t="s">
        <v>85</v>
      </c>
      <c r="B100" s="73">
        <v>6.5</v>
      </c>
      <c r="C100" s="66" t="s">
        <v>13</v>
      </c>
      <c r="D100" s="66" t="s">
        <v>27</v>
      </c>
      <c r="E100" s="66" t="s">
        <v>64</v>
      </c>
      <c r="F100" s="74"/>
      <c r="G100" s="74">
        <v>50001</v>
      </c>
      <c r="H100" s="74">
        <v>100000</v>
      </c>
      <c r="K100" s="74">
        <v>250001</v>
      </c>
      <c r="L100" s="74">
        <v>500000</v>
      </c>
    </row>
    <row r="101" spans="1:12" ht="18.75" hidden="1" customHeight="1" outlineLevel="2" x14ac:dyDescent="0.3">
      <c r="A101" s="67" t="s">
        <v>85</v>
      </c>
      <c r="B101" s="73">
        <v>6.6</v>
      </c>
      <c r="C101" s="83" t="s">
        <v>510</v>
      </c>
      <c r="D101" s="66" t="s">
        <v>22</v>
      </c>
      <c r="E101" s="66" t="s">
        <v>64</v>
      </c>
      <c r="F101" s="74"/>
      <c r="G101" s="74">
        <v>0</v>
      </c>
      <c r="H101" s="74">
        <v>200</v>
      </c>
      <c r="K101" s="74">
        <v>50001</v>
      </c>
      <c r="L101" s="74">
        <v>100000</v>
      </c>
    </row>
    <row r="102" spans="1:12" hidden="1" outlineLevel="2" x14ac:dyDescent="0.3">
      <c r="A102" s="67" t="s">
        <v>85</v>
      </c>
      <c r="B102" s="73">
        <v>6.7</v>
      </c>
      <c r="C102" s="66" t="s">
        <v>52</v>
      </c>
      <c r="D102" s="66" t="s">
        <v>27</v>
      </c>
      <c r="E102" s="66" t="s">
        <v>64</v>
      </c>
      <c r="G102" s="74">
        <v>50001</v>
      </c>
      <c r="H102" s="74">
        <v>100000</v>
      </c>
      <c r="K102" s="74">
        <v>250001</v>
      </c>
      <c r="L102" s="74">
        <v>500000</v>
      </c>
    </row>
    <row r="103" spans="1:12" hidden="1" outlineLevel="2" x14ac:dyDescent="0.3">
      <c r="A103" s="67" t="s">
        <v>85</v>
      </c>
      <c r="B103" s="73">
        <v>6.8</v>
      </c>
      <c r="C103" s="66" t="s">
        <v>53</v>
      </c>
      <c r="D103" s="66" t="s">
        <v>27</v>
      </c>
      <c r="E103" s="66" t="s">
        <v>64</v>
      </c>
      <c r="F103" s="74"/>
      <c r="G103" s="74">
        <v>0</v>
      </c>
      <c r="H103" s="74">
        <v>200</v>
      </c>
      <c r="K103" s="74">
        <v>15001</v>
      </c>
      <c r="L103" s="74">
        <v>50000</v>
      </c>
    </row>
    <row r="104" spans="1:12" hidden="1" outlineLevel="2" x14ac:dyDescent="0.3">
      <c r="A104" s="67" t="s">
        <v>85</v>
      </c>
      <c r="B104" s="73">
        <v>6.9</v>
      </c>
      <c r="C104" s="66" t="s">
        <v>54</v>
      </c>
      <c r="D104" s="66" t="s">
        <v>27</v>
      </c>
      <c r="E104" s="66" t="s">
        <v>64</v>
      </c>
      <c r="F104" s="74"/>
      <c r="G104" s="74">
        <v>15001</v>
      </c>
      <c r="H104" s="74">
        <v>50000</v>
      </c>
      <c r="K104" s="74">
        <v>1001</v>
      </c>
      <c r="L104" s="74">
        <v>15000</v>
      </c>
    </row>
    <row r="105" spans="1:12" hidden="1" outlineLevel="2" x14ac:dyDescent="0.3">
      <c r="A105" s="67" t="s">
        <v>85</v>
      </c>
      <c r="B105" s="73">
        <v>7.1</v>
      </c>
      <c r="C105" s="66" t="s">
        <v>55</v>
      </c>
      <c r="D105" s="66" t="s">
        <v>27</v>
      </c>
      <c r="E105" s="66" t="s">
        <v>64</v>
      </c>
      <c r="F105" s="74"/>
      <c r="G105" s="74">
        <v>15001</v>
      </c>
      <c r="H105" s="74">
        <v>50000</v>
      </c>
      <c r="K105" s="74">
        <v>250001</v>
      </c>
      <c r="L105" s="74">
        <v>500000</v>
      </c>
    </row>
    <row r="106" spans="1:12" hidden="1" outlineLevel="2" x14ac:dyDescent="0.3">
      <c r="A106" s="67" t="s">
        <v>85</v>
      </c>
      <c r="B106" s="73" t="s">
        <v>167</v>
      </c>
      <c r="C106" s="66" t="s">
        <v>59</v>
      </c>
      <c r="D106" s="66" t="s">
        <v>23</v>
      </c>
      <c r="E106" s="66" t="s">
        <v>64</v>
      </c>
      <c r="F106" s="74"/>
      <c r="G106" s="74">
        <v>0</v>
      </c>
      <c r="H106" s="74">
        <v>200</v>
      </c>
      <c r="K106" s="74">
        <v>1001</v>
      </c>
      <c r="L106" s="74">
        <v>15000</v>
      </c>
    </row>
    <row r="107" spans="1:12" hidden="1" outlineLevel="2" x14ac:dyDescent="0.3">
      <c r="A107" s="67" t="s">
        <v>85</v>
      </c>
      <c r="B107" s="73">
        <v>14.2</v>
      </c>
      <c r="C107" s="66" t="s">
        <v>60</v>
      </c>
      <c r="D107" s="66" t="s">
        <v>23</v>
      </c>
      <c r="E107" s="66" t="s">
        <v>64</v>
      </c>
      <c r="F107" s="74"/>
      <c r="G107" s="74">
        <v>0</v>
      </c>
      <c r="H107" s="74">
        <v>200</v>
      </c>
      <c r="K107" s="74">
        <v>1001</v>
      </c>
      <c r="L107" s="74">
        <v>15000</v>
      </c>
    </row>
    <row r="108" spans="1:12" hidden="1" outlineLevel="2" x14ac:dyDescent="0.3">
      <c r="A108" s="67" t="s">
        <v>85</v>
      </c>
      <c r="B108" s="73">
        <v>14.3</v>
      </c>
      <c r="C108" s="66" t="s">
        <v>61</v>
      </c>
      <c r="D108" s="66" t="s">
        <v>23</v>
      </c>
      <c r="E108" s="66" t="s">
        <v>64</v>
      </c>
      <c r="F108" s="74"/>
      <c r="G108" s="74">
        <v>0</v>
      </c>
      <c r="H108" s="74">
        <v>200</v>
      </c>
      <c r="K108" s="74">
        <v>1001</v>
      </c>
      <c r="L108" s="74">
        <v>15000</v>
      </c>
    </row>
    <row r="109" spans="1:12" hidden="1" outlineLevel="2" x14ac:dyDescent="0.3">
      <c r="A109" s="67" t="s">
        <v>85</v>
      </c>
      <c r="B109" s="73">
        <v>14.4</v>
      </c>
      <c r="C109" s="66" t="s">
        <v>71</v>
      </c>
      <c r="D109" s="66" t="s">
        <v>23</v>
      </c>
      <c r="E109" s="66" t="s">
        <v>64</v>
      </c>
      <c r="F109" s="74"/>
      <c r="G109" s="74">
        <v>0</v>
      </c>
      <c r="H109" s="74">
        <v>200</v>
      </c>
      <c r="K109" s="74">
        <v>1001</v>
      </c>
      <c r="L109" s="74">
        <v>15000</v>
      </c>
    </row>
    <row r="110" spans="1:12" hidden="1" outlineLevel="2" x14ac:dyDescent="0.3">
      <c r="A110" s="67" t="s">
        <v>85</v>
      </c>
      <c r="B110" s="73">
        <v>14.5</v>
      </c>
      <c r="C110" s="66" t="s">
        <v>72</v>
      </c>
      <c r="D110" s="66" t="s">
        <v>23</v>
      </c>
      <c r="E110" s="66" t="s">
        <v>64</v>
      </c>
      <c r="F110" s="74"/>
      <c r="G110" s="74">
        <v>0</v>
      </c>
      <c r="H110" s="74">
        <v>200</v>
      </c>
      <c r="K110" s="74">
        <v>1001</v>
      </c>
      <c r="L110" s="74">
        <v>15000</v>
      </c>
    </row>
    <row r="111" spans="1:12" hidden="1" outlineLevel="2" x14ac:dyDescent="0.3">
      <c r="A111" s="67" t="s">
        <v>85</v>
      </c>
      <c r="B111" s="73" t="s">
        <v>168</v>
      </c>
      <c r="C111" s="66" t="s">
        <v>74</v>
      </c>
      <c r="D111" s="66" t="s">
        <v>23</v>
      </c>
      <c r="E111" s="66" t="s">
        <v>64</v>
      </c>
      <c r="F111" s="74"/>
      <c r="G111" s="74">
        <v>0</v>
      </c>
      <c r="H111" s="74">
        <v>200</v>
      </c>
      <c r="K111" s="74">
        <v>0</v>
      </c>
      <c r="L111" s="74">
        <v>1000</v>
      </c>
    </row>
    <row r="112" spans="1:12" hidden="1" outlineLevel="2" x14ac:dyDescent="0.3">
      <c r="A112" s="67" t="s">
        <v>85</v>
      </c>
      <c r="B112" s="73">
        <v>14.7</v>
      </c>
      <c r="C112" s="66" t="s">
        <v>75</v>
      </c>
      <c r="D112" s="66" t="s">
        <v>23</v>
      </c>
      <c r="E112" s="66" t="s">
        <v>64</v>
      </c>
      <c r="F112" s="74"/>
      <c r="G112" s="74">
        <v>0</v>
      </c>
      <c r="H112" s="74">
        <v>200</v>
      </c>
      <c r="K112" s="74">
        <v>50001</v>
      </c>
      <c r="L112" s="74">
        <v>100000</v>
      </c>
    </row>
    <row r="113" spans="1:12" hidden="1" outlineLevel="2" x14ac:dyDescent="0.3">
      <c r="A113" s="67" t="s">
        <v>85</v>
      </c>
      <c r="B113" s="73" t="s">
        <v>173</v>
      </c>
      <c r="C113" s="66" t="s">
        <v>79</v>
      </c>
      <c r="D113" s="66" t="s">
        <v>23</v>
      </c>
      <c r="E113" s="66" t="s">
        <v>64</v>
      </c>
      <c r="F113" s="74"/>
      <c r="G113" s="74">
        <v>0</v>
      </c>
      <c r="H113" s="74">
        <v>200</v>
      </c>
      <c r="K113" s="74">
        <v>250001</v>
      </c>
      <c r="L113" s="74">
        <v>500000</v>
      </c>
    </row>
    <row r="114" spans="1:12" hidden="1" outlineLevel="2" x14ac:dyDescent="0.3">
      <c r="A114" s="67" t="s">
        <v>85</v>
      </c>
      <c r="B114" s="73">
        <v>15.1</v>
      </c>
      <c r="C114" s="66" t="s">
        <v>60</v>
      </c>
      <c r="D114" s="66" t="s">
        <v>23</v>
      </c>
      <c r="E114" s="66" t="s">
        <v>64</v>
      </c>
      <c r="F114" s="74"/>
      <c r="G114" s="74">
        <v>0</v>
      </c>
      <c r="H114" s="74">
        <v>200</v>
      </c>
      <c r="K114" s="74">
        <v>1001</v>
      </c>
      <c r="L114" s="74">
        <v>15000</v>
      </c>
    </row>
    <row r="115" spans="1:12" hidden="1" outlineLevel="2" x14ac:dyDescent="0.3">
      <c r="A115" s="67" t="s">
        <v>85</v>
      </c>
      <c r="B115" s="73" t="s">
        <v>170</v>
      </c>
      <c r="C115" s="66" t="s">
        <v>59</v>
      </c>
      <c r="D115" s="66" t="s">
        <v>23</v>
      </c>
      <c r="E115" s="66" t="s">
        <v>64</v>
      </c>
      <c r="F115" s="74"/>
      <c r="G115" s="74">
        <v>0</v>
      </c>
      <c r="H115" s="74">
        <v>200</v>
      </c>
      <c r="K115" s="74">
        <v>1001</v>
      </c>
      <c r="L115" s="74">
        <v>15000</v>
      </c>
    </row>
    <row r="116" spans="1:12" hidden="1" outlineLevel="2" x14ac:dyDescent="0.3">
      <c r="A116" s="67" t="s">
        <v>85</v>
      </c>
      <c r="B116" s="73">
        <v>15.3</v>
      </c>
      <c r="C116" s="66" t="s">
        <v>61</v>
      </c>
      <c r="D116" s="66" t="s">
        <v>23</v>
      </c>
      <c r="E116" s="66" t="s">
        <v>64</v>
      </c>
      <c r="F116" s="74"/>
      <c r="G116" s="74">
        <v>0</v>
      </c>
      <c r="H116" s="74">
        <v>200</v>
      </c>
      <c r="K116" s="74">
        <v>1001</v>
      </c>
      <c r="L116" s="74">
        <v>15000</v>
      </c>
    </row>
    <row r="117" spans="1:12" hidden="1" outlineLevel="2" x14ac:dyDescent="0.3">
      <c r="A117" s="67" t="s">
        <v>85</v>
      </c>
      <c r="B117" s="73">
        <v>15.4</v>
      </c>
      <c r="C117" s="66" t="s">
        <v>71</v>
      </c>
      <c r="D117" s="66" t="s">
        <v>23</v>
      </c>
      <c r="E117" s="66" t="s">
        <v>64</v>
      </c>
      <c r="F117" s="74"/>
      <c r="G117" s="74">
        <v>0</v>
      </c>
      <c r="H117" s="74">
        <v>200</v>
      </c>
      <c r="K117" s="74">
        <v>1001</v>
      </c>
      <c r="L117" s="74">
        <v>15000</v>
      </c>
    </row>
    <row r="118" spans="1:12" hidden="1" outlineLevel="2" x14ac:dyDescent="0.3">
      <c r="A118" s="67" t="s">
        <v>85</v>
      </c>
      <c r="B118" s="73">
        <v>15.5</v>
      </c>
      <c r="C118" s="66" t="s">
        <v>72</v>
      </c>
      <c r="D118" s="66" t="s">
        <v>23</v>
      </c>
      <c r="E118" s="66" t="s">
        <v>64</v>
      </c>
      <c r="F118" s="74"/>
      <c r="G118" s="74">
        <v>0</v>
      </c>
      <c r="H118" s="74">
        <v>200</v>
      </c>
      <c r="K118" s="74">
        <v>1001</v>
      </c>
      <c r="L118" s="74">
        <v>15000</v>
      </c>
    </row>
    <row r="119" spans="1:12" hidden="1" outlineLevel="2" x14ac:dyDescent="0.3">
      <c r="A119" s="67" t="s">
        <v>85</v>
      </c>
      <c r="B119" s="73" t="s">
        <v>171</v>
      </c>
      <c r="C119" s="66" t="s">
        <v>74</v>
      </c>
      <c r="D119" s="66" t="s">
        <v>23</v>
      </c>
      <c r="E119" s="66" t="s">
        <v>64</v>
      </c>
      <c r="F119" s="74"/>
      <c r="G119" s="74">
        <v>0</v>
      </c>
      <c r="H119" s="74">
        <v>200</v>
      </c>
      <c r="K119" s="74">
        <v>0</v>
      </c>
      <c r="L119" s="74">
        <v>1000</v>
      </c>
    </row>
    <row r="120" spans="1:12" hidden="1" outlineLevel="2" x14ac:dyDescent="0.3">
      <c r="A120" s="67" t="s">
        <v>85</v>
      </c>
      <c r="B120" s="73">
        <v>15.7</v>
      </c>
      <c r="C120" s="66" t="s">
        <v>75</v>
      </c>
      <c r="D120" s="66" t="s">
        <v>23</v>
      </c>
      <c r="E120" s="66" t="s">
        <v>64</v>
      </c>
      <c r="F120" s="74"/>
      <c r="G120" s="74">
        <v>0</v>
      </c>
      <c r="H120" s="74">
        <v>200</v>
      </c>
      <c r="K120" s="74">
        <v>50001</v>
      </c>
      <c r="L120" s="74">
        <v>100000</v>
      </c>
    </row>
    <row r="121" spans="1:12" hidden="1" outlineLevel="2" x14ac:dyDescent="0.3">
      <c r="A121" s="67" t="s">
        <v>85</v>
      </c>
      <c r="B121" s="73" t="s">
        <v>176</v>
      </c>
      <c r="C121" s="66" t="s">
        <v>81</v>
      </c>
      <c r="D121" s="66" t="s">
        <v>23</v>
      </c>
      <c r="E121" s="66" t="s">
        <v>64</v>
      </c>
      <c r="F121" s="74"/>
      <c r="G121" s="74">
        <v>0</v>
      </c>
      <c r="H121" s="74">
        <v>200</v>
      </c>
      <c r="K121" s="74">
        <v>250001</v>
      </c>
      <c r="L121" s="74">
        <v>500000</v>
      </c>
    </row>
    <row r="122" spans="1:12" hidden="1" outlineLevel="2" x14ac:dyDescent="0.3">
      <c r="A122" s="67" t="s">
        <v>85</v>
      </c>
      <c r="B122" s="73">
        <v>16.100000000000001</v>
      </c>
      <c r="C122" s="66" t="s">
        <v>83</v>
      </c>
      <c r="D122" s="66" t="s">
        <v>27</v>
      </c>
      <c r="E122" s="66" t="s">
        <v>64</v>
      </c>
      <c r="F122" s="74"/>
      <c r="G122" s="74">
        <v>2501</v>
      </c>
      <c r="H122" s="74">
        <v>5000</v>
      </c>
      <c r="K122" s="74">
        <v>15001</v>
      </c>
      <c r="L122" s="74">
        <v>50000</v>
      </c>
    </row>
    <row r="123" spans="1:12" hidden="1" outlineLevel="2" x14ac:dyDescent="0.3">
      <c r="A123" s="67" t="s">
        <v>86</v>
      </c>
      <c r="B123" s="73">
        <v>9</v>
      </c>
      <c r="C123" s="66" t="s">
        <v>101</v>
      </c>
      <c r="D123" s="66" t="s">
        <v>27</v>
      </c>
      <c r="E123" s="66" t="s">
        <v>64</v>
      </c>
      <c r="F123" s="74"/>
      <c r="G123" s="74">
        <v>0</v>
      </c>
      <c r="H123" s="74">
        <v>200</v>
      </c>
      <c r="K123" s="74">
        <v>0</v>
      </c>
      <c r="L123" s="74">
        <v>1000</v>
      </c>
    </row>
    <row r="124" spans="1:12" hidden="1" outlineLevel="2" x14ac:dyDescent="0.3">
      <c r="A124" s="67" t="s">
        <v>86</v>
      </c>
      <c r="B124" s="73">
        <v>10</v>
      </c>
      <c r="C124" s="66" t="s">
        <v>96</v>
      </c>
      <c r="D124" s="66" t="s">
        <v>27</v>
      </c>
      <c r="E124" s="66" t="s">
        <v>64</v>
      </c>
      <c r="F124" s="74"/>
      <c r="G124" s="74">
        <v>2501</v>
      </c>
      <c r="H124" s="74">
        <v>5000</v>
      </c>
      <c r="K124" s="74">
        <v>0</v>
      </c>
      <c r="L124" s="74">
        <v>1000</v>
      </c>
    </row>
    <row r="125" spans="1:12" hidden="1" outlineLevel="2" x14ac:dyDescent="0.3">
      <c r="A125" s="67" t="s">
        <v>86</v>
      </c>
      <c r="B125" s="73">
        <v>11</v>
      </c>
      <c r="C125" s="66" t="s">
        <v>21</v>
      </c>
      <c r="D125" s="66" t="s">
        <v>27</v>
      </c>
      <c r="E125" s="66" t="s">
        <v>64</v>
      </c>
      <c r="F125" s="74"/>
      <c r="G125" s="74">
        <v>201</v>
      </c>
      <c r="H125" s="74">
        <v>1000</v>
      </c>
      <c r="K125" s="74">
        <v>0</v>
      </c>
      <c r="L125" s="74">
        <v>1000</v>
      </c>
    </row>
    <row r="126" spans="1:12" hidden="1" outlineLevel="2" x14ac:dyDescent="0.3">
      <c r="A126" s="67" t="s">
        <v>86</v>
      </c>
      <c r="B126" s="73" t="s">
        <v>177</v>
      </c>
      <c r="C126" s="66" t="s">
        <v>60</v>
      </c>
      <c r="D126" s="66" t="s">
        <v>23</v>
      </c>
      <c r="E126" s="66" t="s">
        <v>64</v>
      </c>
      <c r="F126" s="74"/>
      <c r="G126" s="74">
        <v>0</v>
      </c>
      <c r="H126" s="74">
        <v>200</v>
      </c>
      <c r="K126" s="74">
        <v>15001</v>
      </c>
      <c r="L126" s="74">
        <v>50000</v>
      </c>
    </row>
    <row r="127" spans="1:12" hidden="1" outlineLevel="2" x14ac:dyDescent="0.3">
      <c r="A127" s="67" t="s">
        <v>86</v>
      </c>
      <c r="B127" s="73" t="s">
        <v>178</v>
      </c>
      <c r="C127" s="66" t="s">
        <v>117</v>
      </c>
      <c r="D127" s="66" t="s">
        <v>23</v>
      </c>
      <c r="E127" s="66" t="s">
        <v>64</v>
      </c>
      <c r="F127" s="74"/>
      <c r="G127" s="74">
        <v>0</v>
      </c>
      <c r="H127" s="74">
        <v>200</v>
      </c>
      <c r="K127" s="74">
        <v>1001</v>
      </c>
      <c r="L127" s="74">
        <v>15000</v>
      </c>
    </row>
    <row r="128" spans="1:12" hidden="1" outlineLevel="2" x14ac:dyDescent="0.3">
      <c r="A128" s="67" t="s">
        <v>86</v>
      </c>
      <c r="B128" s="73" t="s">
        <v>188</v>
      </c>
      <c r="C128" s="66" t="s">
        <v>60</v>
      </c>
      <c r="D128" s="66" t="s">
        <v>23</v>
      </c>
      <c r="E128" s="66" t="s">
        <v>64</v>
      </c>
      <c r="F128" s="74"/>
      <c r="G128" s="74">
        <v>0</v>
      </c>
      <c r="H128" s="74">
        <v>200</v>
      </c>
      <c r="K128" s="74">
        <v>1001</v>
      </c>
      <c r="L128" s="74">
        <v>15000</v>
      </c>
    </row>
    <row r="129" spans="1:12" hidden="1" outlineLevel="2" x14ac:dyDescent="0.3">
      <c r="A129" s="67" t="s">
        <v>86</v>
      </c>
      <c r="B129" s="73" t="s">
        <v>191</v>
      </c>
      <c r="C129" s="66" t="s">
        <v>60</v>
      </c>
      <c r="D129" s="66" t="s">
        <v>23</v>
      </c>
      <c r="E129" s="66" t="s">
        <v>64</v>
      </c>
      <c r="F129" s="74"/>
      <c r="G129" s="74">
        <v>0</v>
      </c>
      <c r="H129" s="74">
        <v>200</v>
      </c>
      <c r="K129" s="74">
        <v>1001</v>
      </c>
      <c r="L129" s="74">
        <v>15000</v>
      </c>
    </row>
    <row r="130" spans="1:12" hidden="1" outlineLevel="2" x14ac:dyDescent="0.3">
      <c r="A130" s="67" t="s">
        <v>86</v>
      </c>
      <c r="B130" s="73" t="s">
        <v>192</v>
      </c>
      <c r="C130" s="66" t="s">
        <v>111</v>
      </c>
      <c r="D130" s="66" t="s">
        <v>23</v>
      </c>
      <c r="E130" s="66" t="s">
        <v>64</v>
      </c>
      <c r="F130" s="74"/>
      <c r="G130" s="74">
        <v>0</v>
      </c>
      <c r="H130" s="74">
        <v>200</v>
      </c>
      <c r="K130" s="74">
        <v>15001</v>
      </c>
      <c r="L130" s="74">
        <v>50000</v>
      </c>
    </row>
    <row r="131" spans="1:12" hidden="1" outlineLevel="2" x14ac:dyDescent="0.3">
      <c r="A131" s="67" t="s">
        <v>86</v>
      </c>
      <c r="B131" s="73" t="s">
        <v>181</v>
      </c>
      <c r="C131" s="66" t="s">
        <v>118</v>
      </c>
      <c r="D131" s="66" t="s">
        <v>23</v>
      </c>
      <c r="E131" s="66" t="s">
        <v>64</v>
      </c>
      <c r="F131" s="74"/>
      <c r="G131" s="74">
        <v>0</v>
      </c>
      <c r="H131" s="74">
        <v>200</v>
      </c>
      <c r="K131" s="74">
        <v>1001</v>
      </c>
      <c r="L131" s="74">
        <v>15000</v>
      </c>
    </row>
    <row r="132" spans="1:12" hidden="1" outlineLevel="2" x14ac:dyDescent="0.3">
      <c r="A132" s="67" t="s">
        <v>86</v>
      </c>
      <c r="B132" s="73">
        <v>19</v>
      </c>
      <c r="C132" s="66" t="s">
        <v>124</v>
      </c>
      <c r="D132" s="66" t="s">
        <v>27</v>
      </c>
      <c r="E132" s="66" t="s">
        <v>64</v>
      </c>
      <c r="F132" s="74"/>
      <c r="G132" s="74">
        <v>100001</v>
      </c>
      <c r="H132" s="74">
        <v>1000000</v>
      </c>
      <c r="K132" s="74">
        <v>5000001</v>
      </c>
      <c r="L132" s="74">
        <v>25000000</v>
      </c>
    </row>
    <row r="133" spans="1:12" hidden="1" outlineLevel="2" x14ac:dyDescent="0.3">
      <c r="A133" s="67" t="s">
        <v>86</v>
      </c>
      <c r="B133" s="73">
        <v>20</v>
      </c>
      <c r="C133" s="66" t="s">
        <v>125</v>
      </c>
      <c r="D133" s="66" t="s">
        <v>23</v>
      </c>
      <c r="E133" s="66" t="s">
        <v>64</v>
      </c>
      <c r="F133" s="74"/>
      <c r="G133" s="74">
        <v>0</v>
      </c>
      <c r="H133" s="74">
        <v>200</v>
      </c>
      <c r="K133" s="74">
        <v>500001</v>
      </c>
      <c r="L133" s="74">
        <v>1000000</v>
      </c>
    </row>
    <row r="134" spans="1:12" hidden="1" outlineLevel="2" x14ac:dyDescent="0.3">
      <c r="A134" s="67" t="s">
        <v>86</v>
      </c>
      <c r="B134" s="73">
        <v>21.1</v>
      </c>
      <c r="C134" s="66" t="s">
        <v>127</v>
      </c>
      <c r="D134" s="66" t="s">
        <v>23</v>
      </c>
      <c r="E134" s="66" t="s">
        <v>64</v>
      </c>
      <c r="F134" s="74"/>
      <c r="G134" s="74">
        <v>0</v>
      </c>
      <c r="H134" s="74">
        <v>200</v>
      </c>
      <c r="K134" s="74">
        <v>1001</v>
      </c>
      <c r="L134" s="74">
        <v>15000</v>
      </c>
    </row>
    <row r="135" spans="1:12" hidden="1" outlineLevel="2" x14ac:dyDescent="0.3">
      <c r="A135" s="67" t="s">
        <v>86</v>
      </c>
      <c r="B135" s="73">
        <v>21.2</v>
      </c>
      <c r="C135" s="66" t="s">
        <v>134</v>
      </c>
      <c r="D135" s="66" t="s">
        <v>23</v>
      </c>
      <c r="E135" s="66" t="s">
        <v>64</v>
      </c>
      <c r="F135" s="74"/>
      <c r="G135" s="74">
        <v>0</v>
      </c>
      <c r="H135" s="74">
        <v>200</v>
      </c>
      <c r="K135" s="74">
        <v>0</v>
      </c>
      <c r="L135" s="74">
        <v>1000</v>
      </c>
    </row>
    <row r="136" spans="1:12" hidden="1" outlineLevel="2" x14ac:dyDescent="0.3">
      <c r="A136" s="67" t="s">
        <v>86</v>
      </c>
      <c r="B136" s="73">
        <v>21.3</v>
      </c>
      <c r="C136" s="66" t="s">
        <v>135</v>
      </c>
      <c r="D136" s="66" t="s">
        <v>23</v>
      </c>
      <c r="E136" s="66" t="s">
        <v>64</v>
      </c>
      <c r="F136" s="74"/>
      <c r="G136" s="74">
        <v>0</v>
      </c>
      <c r="H136" s="74">
        <v>200</v>
      </c>
      <c r="K136" s="74">
        <v>0</v>
      </c>
      <c r="L136" s="74">
        <v>1000</v>
      </c>
    </row>
    <row r="137" spans="1:12" hidden="1" outlineLevel="2" x14ac:dyDescent="0.3">
      <c r="A137" s="67" t="s">
        <v>86</v>
      </c>
      <c r="B137" s="73">
        <v>21.4</v>
      </c>
      <c r="C137" s="66" t="s">
        <v>101</v>
      </c>
      <c r="D137" s="66" t="s">
        <v>27</v>
      </c>
      <c r="E137" s="66" t="s">
        <v>64</v>
      </c>
      <c r="F137" s="74"/>
      <c r="G137" s="74">
        <v>0</v>
      </c>
      <c r="H137" s="74">
        <v>200</v>
      </c>
      <c r="K137" s="74">
        <v>1001</v>
      </c>
      <c r="L137" s="74">
        <v>15000</v>
      </c>
    </row>
    <row r="138" spans="1:12" hidden="1" outlineLevel="2" x14ac:dyDescent="0.3">
      <c r="A138" s="67" t="s">
        <v>86</v>
      </c>
      <c r="B138" s="73">
        <v>21.5</v>
      </c>
      <c r="C138" s="66" t="s">
        <v>21</v>
      </c>
      <c r="D138" s="66" t="s">
        <v>27</v>
      </c>
      <c r="E138" s="66" t="s">
        <v>64</v>
      </c>
      <c r="F138" s="74"/>
      <c r="G138" s="74">
        <v>0</v>
      </c>
      <c r="H138" s="74">
        <v>200</v>
      </c>
      <c r="K138" s="74">
        <v>1001</v>
      </c>
      <c r="L138" s="74">
        <v>15000</v>
      </c>
    </row>
    <row r="139" spans="1:12" hidden="1" outlineLevel="2" x14ac:dyDescent="0.3">
      <c r="A139" s="67" t="s">
        <v>86</v>
      </c>
      <c r="B139" s="73">
        <v>21.6</v>
      </c>
      <c r="C139" s="66" t="s">
        <v>128</v>
      </c>
      <c r="D139" s="66" t="s">
        <v>23</v>
      </c>
      <c r="E139" s="66" t="s">
        <v>64</v>
      </c>
      <c r="F139" s="74"/>
      <c r="G139" s="74">
        <v>0</v>
      </c>
      <c r="H139" s="74">
        <v>200</v>
      </c>
      <c r="K139" s="74">
        <v>1001</v>
      </c>
      <c r="L139" s="74">
        <v>15000</v>
      </c>
    </row>
    <row r="140" spans="1:12" hidden="1" outlineLevel="2" x14ac:dyDescent="0.3">
      <c r="A140" s="67" t="s">
        <v>86</v>
      </c>
      <c r="B140" s="73">
        <v>21.7</v>
      </c>
      <c r="C140" s="66" t="s">
        <v>129</v>
      </c>
      <c r="D140" s="66" t="s">
        <v>23</v>
      </c>
      <c r="E140" s="66" t="s">
        <v>64</v>
      </c>
      <c r="F140" s="74"/>
      <c r="G140" s="74">
        <v>0</v>
      </c>
      <c r="H140" s="74">
        <v>200</v>
      </c>
      <c r="K140" s="74">
        <v>1001</v>
      </c>
      <c r="L140" s="74">
        <v>15000</v>
      </c>
    </row>
    <row r="141" spans="1:12" hidden="1" outlineLevel="2" x14ac:dyDescent="0.3">
      <c r="A141" s="67" t="s">
        <v>86</v>
      </c>
      <c r="B141" s="73">
        <v>21.9</v>
      </c>
      <c r="C141" s="66" t="s">
        <v>131</v>
      </c>
      <c r="D141" s="66" t="s">
        <v>23</v>
      </c>
      <c r="E141" s="66" t="s">
        <v>64</v>
      </c>
      <c r="F141" s="74"/>
      <c r="G141" s="74">
        <v>0</v>
      </c>
      <c r="H141" s="74">
        <v>200</v>
      </c>
      <c r="K141" s="74">
        <v>1001</v>
      </c>
      <c r="L141" s="74">
        <v>15000</v>
      </c>
    </row>
    <row r="142" spans="1:12" hidden="1" outlineLevel="2" x14ac:dyDescent="0.3">
      <c r="A142" s="67" t="s">
        <v>86</v>
      </c>
      <c r="B142" s="73">
        <v>21.1</v>
      </c>
      <c r="C142" s="66" t="s">
        <v>136</v>
      </c>
      <c r="D142" s="66" t="s">
        <v>23</v>
      </c>
      <c r="E142" s="66" t="s">
        <v>64</v>
      </c>
      <c r="F142" s="74"/>
      <c r="G142" s="74">
        <v>0</v>
      </c>
      <c r="H142" s="74">
        <v>200</v>
      </c>
      <c r="K142" s="74">
        <v>0</v>
      </c>
      <c r="L142" s="74">
        <v>1000</v>
      </c>
    </row>
    <row r="143" spans="1:12" hidden="1" outlineLevel="2" x14ac:dyDescent="0.3">
      <c r="A143" s="67" t="s">
        <v>86</v>
      </c>
      <c r="B143" s="73">
        <v>21.11</v>
      </c>
      <c r="C143" s="66" t="s">
        <v>132</v>
      </c>
      <c r="D143" s="66" t="s">
        <v>23</v>
      </c>
      <c r="E143" s="66" t="s">
        <v>64</v>
      </c>
      <c r="F143" s="74"/>
      <c r="G143" s="74">
        <v>0</v>
      </c>
      <c r="H143" s="74">
        <v>200</v>
      </c>
      <c r="K143" s="74">
        <v>0</v>
      </c>
      <c r="L143" s="74">
        <v>1000</v>
      </c>
    </row>
    <row r="144" spans="1:12" hidden="1" outlineLevel="2" x14ac:dyDescent="0.3">
      <c r="A144" s="67" t="s">
        <v>86</v>
      </c>
      <c r="B144" s="73">
        <v>21.12</v>
      </c>
      <c r="C144" s="66" t="s">
        <v>133</v>
      </c>
      <c r="D144" s="66" t="s">
        <v>23</v>
      </c>
      <c r="E144" s="66" t="s">
        <v>64</v>
      </c>
      <c r="F144" s="74"/>
      <c r="G144" s="74">
        <v>0</v>
      </c>
      <c r="H144" s="74">
        <v>200</v>
      </c>
      <c r="K144" s="74">
        <v>0</v>
      </c>
      <c r="L144" s="74">
        <v>1000</v>
      </c>
    </row>
    <row r="145" spans="1:12" hidden="1" outlineLevel="2" x14ac:dyDescent="0.3">
      <c r="A145" s="67" t="s">
        <v>86</v>
      </c>
      <c r="B145" s="73">
        <v>21.15</v>
      </c>
      <c r="C145" s="66" t="s">
        <v>98</v>
      </c>
      <c r="D145" s="66" t="s">
        <v>23</v>
      </c>
      <c r="E145" s="66" t="s">
        <v>64</v>
      </c>
      <c r="F145" s="74"/>
      <c r="G145" s="74">
        <v>0</v>
      </c>
      <c r="H145" s="74">
        <v>200</v>
      </c>
      <c r="K145" s="74">
        <v>0</v>
      </c>
      <c r="L145" s="74">
        <v>1000</v>
      </c>
    </row>
    <row r="146" spans="1:12" hidden="1" outlineLevel="2" x14ac:dyDescent="0.3">
      <c r="A146" s="67" t="s">
        <v>86</v>
      </c>
      <c r="B146" s="73">
        <v>22.1</v>
      </c>
      <c r="C146" s="66" t="s">
        <v>127</v>
      </c>
      <c r="D146" s="66" t="s">
        <v>23</v>
      </c>
      <c r="E146" s="66" t="s">
        <v>64</v>
      </c>
      <c r="F146" s="74"/>
      <c r="G146" s="74">
        <v>1001</v>
      </c>
      <c r="H146" s="74">
        <v>15000</v>
      </c>
      <c r="K146" s="74">
        <v>1001</v>
      </c>
      <c r="L146" s="74">
        <v>15000</v>
      </c>
    </row>
    <row r="147" spans="1:12" hidden="1" outlineLevel="2" x14ac:dyDescent="0.3">
      <c r="A147" s="67" t="s">
        <v>86</v>
      </c>
      <c r="B147" s="73">
        <v>22.2</v>
      </c>
      <c r="C147" s="66" t="s">
        <v>134</v>
      </c>
      <c r="D147" s="66" t="s">
        <v>23</v>
      </c>
      <c r="E147" s="66" t="s">
        <v>64</v>
      </c>
      <c r="F147" s="74"/>
      <c r="G147" s="74">
        <v>0</v>
      </c>
      <c r="H147" s="74">
        <v>200</v>
      </c>
      <c r="K147" s="74">
        <v>0</v>
      </c>
      <c r="L147" s="74">
        <v>1000</v>
      </c>
    </row>
    <row r="148" spans="1:12" hidden="1" outlineLevel="2" x14ac:dyDescent="0.3">
      <c r="A148" s="67" t="s">
        <v>86</v>
      </c>
      <c r="B148" s="73">
        <v>22.3</v>
      </c>
      <c r="C148" s="66" t="s">
        <v>135</v>
      </c>
      <c r="D148" s="66" t="s">
        <v>23</v>
      </c>
      <c r="E148" s="66" t="s">
        <v>64</v>
      </c>
      <c r="F148" s="74"/>
      <c r="G148" s="74">
        <v>0</v>
      </c>
      <c r="H148" s="74">
        <v>200</v>
      </c>
      <c r="K148" s="74">
        <v>0</v>
      </c>
      <c r="L148" s="74">
        <v>1000</v>
      </c>
    </row>
    <row r="149" spans="1:12" hidden="1" outlineLevel="2" x14ac:dyDescent="0.3">
      <c r="A149" s="67" t="s">
        <v>86</v>
      </c>
      <c r="B149" s="73">
        <v>22.4</v>
      </c>
      <c r="C149" s="66" t="s">
        <v>101</v>
      </c>
      <c r="D149" s="66" t="s">
        <v>27</v>
      </c>
      <c r="E149" s="66" t="s">
        <v>64</v>
      </c>
      <c r="F149" s="74"/>
      <c r="G149" s="74">
        <v>0</v>
      </c>
      <c r="H149" s="74">
        <v>200</v>
      </c>
      <c r="K149" s="74">
        <v>1001</v>
      </c>
      <c r="L149" s="74">
        <v>15000</v>
      </c>
    </row>
    <row r="150" spans="1:12" hidden="1" outlineLevel="2" x14ac:dyDescent="0.3">
      <c r="A150" s="67" t="s">
        <v>86</v>
      </c>
      <c r="B150" s="73">
        <v>22.5</v>
      </c>
      <c r="C150" s="66" t="s">
        <v>21</v>
      </c>
      <c r="D150" s="66" t="s">
        <v>27</v>
      </c>
      <c r="E150" s="66" t="s">
        <v>64</v>
      </c>
      <c r="F150" s="74"/>
      <c r="G150" s="74">
        <v>0</v>
      </c>
      <c r="H150" s="74">
        <v>200</v>
      </c>
      <c r="K150" s="74">
        <v>1001</v>
      </c>
      <c r="L150" s="74">
        <v>15000</v>
      </c>
    </row>
    <row r="151" spans="1:12" hidden="1" outlineLevel="2" x14ac:dyDescent="0.3">
      <c r="A151" s="67" t="s">
        <v>86</v>
      </c>
      <c r="B151" s="73">
        <v>22.6</v>
      </c>
      <c r="C151" s="66" t="s">
        <v>128</v>
      </c>
      <c r="D151" s="66" t="s">
        <v>23</v>
      </c>
      <c r="E151" s="66" t="s">
        <v>64</v>
      </c>
      <c r="F151" s="74"/>
      <c r="G151" s="74">
        <v>0</v>
      </c>
      <c r="H151" s="74">
        <v>200</v>
      </c>
      <c r="K151" s="74">
        <v>1001</v>
      </c>
      <c r="L151" s="74">
        <v>15000</v>
      </c>
    </row>
    <row r="152" spans="1:12" hidden="1" outlineLevel="2" x14ac:dyDescent="0.3">
      <c r="A152" s="67" t="s">
        <v>86</v>
      </c>
      <c r="B152" s="73">
        <v>22.7</v>
      </c>
      <c r="C152" s="66" t="s">
        <v>129</v>
      </c>
      <c r="D152" s="66" t="s">
        <v>23</v>
      </c>
      <c r="E152" s="66" t="s">
        <v>64</v>
      </c>
      <c r="F152" s="74"/>
      <c r="G152" s="74">
        <v>0</v>
      </c>
      <c r="H152" s="74">
        <v>200</v>
      </c>
      <c r="K152" s="74">
        <v>1001</v>
      </c>
      <c r="L152" s="74">
        <v>15000</v>
      </c>
    </row>
    <row r="153" spans="1:12" hidden="1" outlineLevel="2" x14ac:dyDescent="0.3">
      <c r="A153" s="67" t="s">
        <v>86</v>
      </c>
      <c r="B153" s="73">
        <v>22.9</v>
      </c>
      <c r="C153" s="66" t="s">
        <v>131</v>
      </c>
      <c r="D153" s="66" t="s">
        <v>23</v>
      </c>
      <c r="E153" s="66" t="s">
        <v>64</v>
      </c>
      <c r="F153" s="74"/>
      <c r="G153" s="74">
        <v>0</v>
      </c>
      <c r="H153" s="74">
        <v>200</v>
      </c>
      <c r="K153" s="74">
        <v>1001</v>
      </c>
      <c r="L153" s="74">
        <v>15000</v>
      </c>
    </row>
    <row r="154" spans="1:12" hidden="1" outlineLevel="2" x14ac:dyDescent="0.3">
      <c r="A154" s="67" t="s">
        <v>86</v>
      </c>
      <c r="B154" s="73">
        <v>22.1</v>
      </c>
      <c r="C154" s="66" t="s">
        <v>136</v>
      </c>
      <c r="D154" s="66" t="s">
        <v>23</v>
      </c>
      <c r="E154" s="66" t="s">
        <v>64</v>
      </c>
      <c r="F154" s="74"/>
      <c r="G154" s="74">
        <v>0</v>
      </c>
      <c r="H154" s="74">
        <v>200</v>
      </c>
      <c r="K154" s="74">
        <v>0</v>
      </c>
      <c r="L154" s="74">
        <v>1000</v>
      </c>
    </row>
    <row r="155" spans="1:12" hidden="1" outlineLevel="2" x14ac:dyDescent="0.3">
      <c r="A155" s="67" t="s">
        <v>86</v>
      </c>
      <c r="B155" s="73">
        <v>22.11</v>
      </c>
      <c r="C155" s="66" t="s">
        <v>132</v>
      </c>
      <c r="D155" s="66" t="s">
        <v>23</v>
      </c>
      <c r="E155" s="66" t="s">
        <v>64</v>
      </c>
      <c r="F155" s="74"/>
      <c r="G155" s="74">
        <v>0</v>
      </c>
      <c r="H155" s="74">
        <v>200</v>
      </c>
      <c r="K155" s="74">
        <v>0</v>
      </c>
      <c r="L155" s="74">
        <v>1000</v>
      </c>
    </row>
    <row r="156" spans="1:12" hidden="1" outlineLevel="2" x14ac:dyDescent="0.3">
      <c r="A156" s="67" t="s">
        <v>86</v>
      </c>
      <c r="B156" s="73">
        <v>22.12</v>
      </c>
      <c r="C156" s="66" t="s">
        <v>133</v>
      </c>
      <c r="D156" s="66" t="s">
        <v>23</v>
      </c>
      <c r="E156" s="66" t="s">
        <v>64</v>
      </c>
      <c r="F156" s="74"/>
      <c r="G156" s="74">
        <v>0</v>
      </c>
      <c r="H156" s="74">
        <v>200</v>
      </c>
      <c r="K156" s="74">
        <v>0</v>
      </c>
      <c r="L156" s="74">
        <v>1000</v>
      </c>
    </row>
    <row r="157" spans="1:12" hidden="1" outlineLevel="2" x14ac:dyDescent="0.3">
      <c r="A157" s="67" t="s">
        <v>86</v>
      </c>
      <c r="B157" s="73">
        <v>22.15</v>
      </c>
      <c r="C157" s="66" t="s">
        <v>98</v>
      </c>
      <c r="D157" s="66" t="s">
        <v>23</v>
      </c>
      <c r="E157" s="66" t="s">
        <v>64</v>
      </c>
      <c r="F157" s="74"/>
      <c r="G157" s="74">
        <v>0</v>
      </c>
      <c r="H157" s="74">
        <v>200</v>
      </c>
      <c r="K157" s="74">
        <v>0</v>
      </c>
      <c r="L157" s="74">
        <v>1000</v>
      </c>
    </row>
    <row r="158" spans="1:12" hidden="1" outlineLevel="2" x14ac:dyDescent="0.3">
      <c r="A158" s="67" t="s">
        <v>86</v>
      </c>
      <c r="B158" s="73">
        <v>22.16</v>
      </c>
      <c r="C158" s="66" t="s">
        <v>104</v>
      </c>
      <c r="D158" s="66" t="s">
        <v>23</v>
      </c>
      <c r="E158" s="66" t="s">
        <v>64</v>
      </c>
      <c r="F158" s="74"/>
      <c r="G158" s="74">
        <v>0</v>
      </c>
      <c r="H158" s="74">
        <v>200</v>
      </c>
      <c r="K158" s="74">
        <v>1001</v>
      </c>
      <c r="L158" s="74">
        <v>15000</v>
      </c>
    </row>
    <row r="159" spans="1:12" hidden="1" outlineLevel="2" x14ac:dyDescent="0.3">
      <c r="A159" s="67" t="s">
        <v>86</v>
      </c>
      <c r="B159" s="73">
        <v>23</v>
      </c>
      <c r="C159" s="66" t="s">
        <v>195</v>
      </c>
      <c r="D159" s="66" t="s">
        <v>23</v>
      </c>
      <c r="E159" s="66" t="s">
        <v>64</v>
      </c>
      <c r="F159" s="74"/>
      <c r="G159" s="74">
        <v>0</v>
      </c>
      <c r="H159" s="74">
        <v>200</v>
      </c>
      <c r="K159" s="74">
        <v>1001</v>
      </c>
      <c r="L159" s="74">
        <v>15000</v>
      </c>
    </row>
    <row r="160" spans="1:12" hidden="1" outlineLevel="2" x14ac:dyDescent="0.3">
      <c r="A160" s="67" t="s">
        <v>86</v>
      </c>
      <c r="B160" s="73">
        <v>24</v>
      </c>
      <c r="C160" s="66" t="s">
        <v>196</v>
      </c>
      <c r="D160" s="66" t="s">
        <v>23</v>
      </c>
      <c r="E160" s="66" t="s">
        <v>64</v>
      </c>
      <c r="F160" s="74"/>
      <c r="G160" s="74">
        <v>0</v>
      </c>
      <c r="H160" s="74">
        <v>200</v>
      </c>
      <c r="K160" s="74">
        <v>0</v>
      </c>
      <c r="L160" s="74">
        <v>1000</v>
      </c>
    </row>
    <row r="161" spans="1:12" hidden="1" outlineLevel="2" x14ac:dyDescent="0.3">
      <c r="A161" s="67" t="s">
        <v>86</v>
      </c>
      <c r="B161" s="73">
        <v>25</v>
      </c>
      <c r="C161" s="66" t="s">
        <v>198</v>
      </c>
      <c r="D161" s="66" t="s">
        <v>23</v>
      </c>
      <c r="E161" s="66" t="s">
        <v>64</v>
      </c>
      <c r="F161" s="74"/>
      <c r="G161" s="74">
        <v>0</v>
      </c>
      <c r="H161" s="74">
        <v>200</v>
      </c>
      <c r="K161" s="74">
        <v>0</v>
      </c>
      <c r="L161" s="74">
        <v>1000</v>
      </c>
    </row>
    <row r="162" spans="1:12" hidden="1" outlineLevel="2" x14ac:dyDescent="0.3">
      <c r="A162" s="67" t="s">
        <v>86</v>
      </c>
      <c r="B162" s="73">
        <v>26.2</v>
      </c>
      <c r="C162" s="66" t="s">
        <v>134</v>
      </c>
      <c r="D162" s="66" t="s">
        <v>23</v>
      </c>
      <c r="E162" s="66" t="s">
        <v>64</v>
      </c>
      <c r="F162" s="74"/>
      <c r="G162" s="74">
        <v>0</v>
      </c>
      <c r="H162" s="74">
        <v>200</v>
      </c>
      <c r="K162" s="74">
        <v>0</v>
      </c>
      <c r="L162" s="74">
        <v>1000</v>
      </c>
    </row>
    <row r="163" spans="1:12" hidden="1" outlineLevel="2" x14ac:dyDescent="0.3">
      <c r="A163" s="67" t="s">
        <v>86</v>
      </c>
      <c r="B163" s="73">
        <v>26.3</v>
      </c>
      <c r="C163" s="66" t="s">
        <v>135</v>
      </c>
      <c r="D163" s="66" t="s">
        <v>23</v>
      </c>
      <c r="E163" s="66" t="s">
        <v>64</v>
      </c>
      <c r="F163" s="74"/>
      <c r="G163" s="74">
        <v>0</v>
      </c>
      <c r="H163" s="74">
        <v>200</v>
      </c>
      <c r="K163" s="74">
        <v>0</v>
      </c>
      <c r="L163" s="74">
        <v>1000</v>
      </c>
    </row>
    <row r="164" spans="1:12" hidden="1" outlineLevel="2" x14ac:dyDescent="0.3">
      <c r="A164" s="67" t="s">
        <v>86</v>
      </c>
      <c r="B164" s="73">
        <v>26.4</v>
      </c>
      <c r="C164" s="66" t="s">
        <v>101</v>
      </c>
      <c r="D164" s="66" t="s">
        <v>27</v>
      </c>
      <c r="E164" s="66" t="s">
        <v>64</v>
      </c>
      <c r="F164" s="74"/>
      <c r="G164" s="74">
        <v>0</v>
      </c>
      <c r="H164" s="74">
        <v>200</v>
      </c>
      <c r="K164" s="74">
        <v>1001</v>
      </c>
      <c r="L164" s="74">
        <v>15000</v>
      </c>
    </row>
    <row r="165" spans="1:12" hidden="1" outlineLevel="2" x14ac:dyDescent="0.3">
      <c r="A165" s="67" t="s">
        <v>86</v>
      </c>
      <c r="B165" s="73">
        <v>26.5</v>
      </c>
      <c r="C165" s="66" t="s">
        <v>21</v>
      </c>
      <c r="D165" s="66" t="s">
        <v>27</v>
      </c>
      <c r="E165" s="66" t="s">
        <v>64</v>
      </c>
      <c r="F165" s="74"/>
      <c r="G165" s="74">
        <v>0</v>
      </c>
      <c r="H165" s="74">
        <v>200</v>
      </c>
      <c r="K165" s="74">
        <v>15001</v>
      </c>
      <c r="L165" s="74">
        <v>50000</v>
      </c>
    </row>
    <row r="166" spans="1:12" hidden="1" outlineLevel="2" x14ac:dyDescent="0.3">
      <c r="A166" s="67" t="s">
        <v>86</v>
      </c>
      <c r="B166" s="73">
        <v>26.6</v>
      </c>
      <c r="C166" s="66" t="s">
        <v>128</v>
      </c>
      <c r="D166" s="66" t="s">
        <v>23</v>
      </c>
      <c r="E166" s="66" t="s">
        <v>64</v>
      </c>
      <c r="F166" s="74"/>
      <c r="G166" s="74">
        <v>0</v>
      </c>
      <c r="H166" s="74">
        <v>200</v>
      </c>
      <c r="K166" s="74">
        <v>1001</v>
      </c>
      <c r="L166" s="74">
        <v>15000</v>
      </c>
    </row>
    <row r="167" spans="1:12" hidden="1" outlineLevel="2" x14ac:dyDescent="0.3">
      <c r="A167" s="67" t="s">
        <v>86</v>
      </c>
      <c r="B167" s="73">
        <v>26.7</v>
      </c>
      <c r="C167" s="66" t="s">
        <v>129</v>
      </c>
      <c r="D167" s="66" t="s">
        <v>23</v>
      </c>
      <c r="E167" s="66" t="s">
        <v>64</v>
      </c>
      <c r="F167" s="74"/>
      <c r="G167" s="74">
        <v>0</v>
      </c>
      <c r="H167" s="74">
        <v>200</v>
      </c>
      <c r="K167" s="74">
        <v>1001</v>
      </c>
      <c r="L167" s="74">
        <v>15000</v>
      </c>
    </row>
    <row r="168" spans="1:12" hidden="1" outlineLevel="2" x14ac:dyDescent="0.3">
      <c r="A168" s="67" t="s">
        <v>86</v>
      </c>
      <c r="B168" s="73">
        <v>26.9</v>
      </c>
      <c r="C168" s="66" t="s">
        <v>131</v>
      </c>
      <c r="D168" s="66" t="s">
        <v>23</v>
      </c>
      <c r="E168" s="66" t="s">
        <v>64</v>
      </c>
      <c r="F168" s="74"/>
      <c r="G168" s="74">
        <v>0</v>
      </c>
      <c r="H168" s="74">
        <v>200</v>
      </c>
      <c r="K168" s="74">
        <v>1001</v>
      </c>
      <c r="L168" s="74">
        <v>15000</v>
      </c>
    </row>
    <row r="169" spans="1:12" hidden="1" outlineLevel="2" x14ac:dyDescent="0.3">
      <c r="A169" s="67" t="s">
        <v>86</v>
      </c>
      <c r="B169" s="73">
        <v>26.1</v>
      </c>
      <c r="C169" s="66" t="s">
        <v>136</v>
      </c>
      <c r="D169" s="66" t="s">
        <v>23</v>
      </c>
      <c r="E169" s="66" t="s">
        <v>64</v>
      </c>
      <c r="F169" s="74"/>
      <c r="G169" s="74">
        <v>0</v>
      </c>
      <c r="H169" s="74">
        <v>200</v>
      </c>
      <c r="K169" s="74">
        <v>0</v>
      </c>
      <c r="L169" s="74">
        <v>1000</v>
      </c>
    </row>
    <row r="170" spans="1:12" hidden="1" outlineLevel="2" x14ac:dyDescent="0.3">
      <c r="A170" s="67" t="s">
        <v>86</v>
      </c>
      <c r="B170" s="73">
        <v>26.11</v>
      </c>
      <c r="C170" s="66" t="s">
        <v>132</v>
      </c>
      <c r="D170" s="66" t="s">
        <v>23</v>
      </c>
      <c r="E170" s="66" t="s">
        <v>64</v>
      </c>
      <c r="F170" s="74"/>
      <c r="G170" s="74">
        <v>0</v>
      </c>
      <c r="H170" s="74">
        <v>200</v>
      </c>
      <c r="K170" s="74">
        <v>0</v>
      </c>
      <c r="L170" s="74">
        <v>1000</v>
      </c>
    </row>
    <row r="171" spans="1:12" hidden="1" outlineLevel="2" x14ac:dyDescent="0.3">
      <c r="A171" s="67" t="s">
        <v>86</v>
      </c>
      <c r="B171" s="73">
        <v>26.12</v>
      </c>
      <c r="C171" s="66" t="s">
        <v>133</v>
      </c>
      <c r="D171" s="66" t="s">
        <v>23</v>
      </c>
      <c r="E171" s="66" t="s">
        <v>64</v>
      </c>
      <c r="F171" s="74"/>
      <c r="G171" s="74">
        <v>0</v>
      </c>
      <c r="H171" s="74">
        <v>200</v>
      </c>
      <c r="K171" s="74">
        <v>0</v>
      </c>
      <c r="L171" s="74">
        <v>1000</v>
      </c>
    </row>
    <row r="172" spans="1:12" hidden="1" outlineLevel="2" x14ac:dyDescent="0.3">
      <c r="A172" s="67" t="s">
        <v>86</v>
      </c>
      <c r="B172" s="73">
        <v>26.15</v>
      </c>
      <c r="C172" s="66" t="s">
        <v>98</v>
      </c>
      <c r="D172" s="66" t="s">
        <v>23</v>
      </c>
      <c r="E172" s="66" t="s">
        <v>64</v>
      </c>
      <c r="F172" s="74"/>
      <c r="G172" s="74">
        <v>0</v>
      </c>
      <c r="H172" s="74">
        <v>200</v>
      </c>
      <c r="K172" s="74">
        <v>0</v>
      </c>
      <c r="L172" s="74">
        <v>1000</v>
      </c>
    </row>
    <row r="173" spans="1:12" hidden="1" outlineLevel="2" x14ac:dyDescent="0.3">
      <c r="A173" s="67" t="s">
        <v>86</v>
      </c>
      <c r="B173" s="73">
        <v>27.4</v>
      </c>
      <c r="C173" s="66" t="s">
        <v>201</v>
      </c>
      <c r="D173" s="66" t="s">
        <v>23</v>
      </c>
      <c r="E173" s="66" t="s">
        <v>64</v>
      </c>
      <c r="F173" s="74"/>
      <c r="G173" s="74">
        <v>0</v>
      </c>
      <c r="H173" s="74">
        <v>200</v>
      </c>
      <c r="K173" s="74">
        <v>5000001</v>
      </c>
      <c r="L173" s="74">
        <v>25000000</v>
      </c>
    </row>
    <row r="174" spans="1:12" hidden="1" outlineLevel="2" x14ac:dyDescent="0.3">
      <c r="A174" s="67" t="s">
        <v>86</v>
      </c>
      <c r="B174" s="73">
        <v>27.6</v>
      </c>
      <c r="C174" s="66" t="s">
        <v>134</v>
      </c>
      <c r="D174" s="66" t="s">
        <v>23</v>
      </c>
      <c r="E174" s="66" t="s">
        <v>64</v>
      </c>
      <c r="F174" s="74"/>
      <c r="G174" s="74">
        <v>0</v>
      </c>
      <c r="H174" s="74">
        <v>200</v>
      </c>
      <c r="K174" s="74">
        <v>1001</v>
      </c>
      <c r="L174" s="74">
        <v>15000</v>
      </c>
    </row>
    <row r="175" spans="1:12" hidden="1" outlineLevel="2" x14ac:dyDescent="0.3">
      <c r="A175" s="67" t="s">
        <v>86</v>
      </c>
      <c r="B175" s="73">
        <v>27.9</v>
      </c>
      <c r="C175" s="66" t="s">
        <v>96</v>
      </c>
      <c r="D175" s="66" t="s">
        <v>27</v>
      </c>
      <c r="E175" s="66" t="s">
        <v>64</v>
      </c>
      <c r="F175" s="74"/>
      <c r="G175" s="74">
        <v>100001</v>
      </c>
      <c r="H175" s="74">
        <v>1000000</v>
      </c>
      <c r="K175" s="74">
        <v>0</v>
      </c>
      <c r="L175" s="74">
        <v>1000</v>
      </c>
    </row>
    <row r="176" spans="1:12" hidden="1" outlineLevel="2" x14ac:dyDescent="0.3">
      <c r="A176" s="67" t="s">
        <v>86</v>
      </c>
      <c r="B176" s="73">
        <v>27.1</v>
      </c>
      <c r="C176" s="66" t="s">
        <v>21</v>
      </c>
      <c r="D176" s="66" t="s">
        <v>27</v>
      </c>
      <c r="E176" s="66" t="s">
        <v>64</v>
      </c>
      <c r="F176" s="74"/>
      <c r="G176" s="74">
        <v>50001</v>
      </c>
      <c r="H176" s="74">
        <v>100000</v>
      </c>
      <c r="K176" s="74">
        <v>25000001</v>
      </c>
      <c r="L176" s="74">
        <v>50000000</v>
      </c>
    </row>
    <row r="177" spans="1:12" hidden="1" outlineLevel="2" x14ac:dyDescent="0.3">
      <c r="A177" s="67" t="s">
        <v>86</v>
      </c>
      <c r="B177" s="73">
        <v>27.11</v>
      </c>
      <c r="C177" s="66" t="s">
        <v>128</v>
      </c>
      <c r="D177" s="66" t="s">
        <v>23</v>
      </c>
      <c r="E177" s="66" t="s">
        <v>64</v>
      </c>
      <c r="F177" s="74"/>
      <c r="G177" s="74">
        <v>0</v>
      </c>
      <c r="H177" s="74">
        <v>200</v>
      </c>
      <c r="K177" s="74">
        <v>15001</v>
      </c>
      <c r="L177" s="74">
        <v>50000</v>
      </c>
    </row>
    <row r="178" spans="1:12" hidden="1" outlineLevel="2" x14ac:dyDescent="0.3">
      <c r="A178" s="67" t="s">
        <v>86</v>
      </c>
      <c r="B178" s="73">
        <v>27.13</v>
      </c>
      <c r="C178" s="66" t="s">
        <v>129</v>
      </c>
      <c r="D178" s="66" t="s">
        <v>23</v>
      </c>
      <c r="E178" s="66" t="s">
        <v>64</v>
      </c>
      <c r="F178" s="74"/>
      <c r="G178" s="74">
        <v>0</v>
      </c>
      <c r="H178" s="74">
        <v>200</v>
      </c>
      <c r="K178" s="74">
        <v>100001</v>
      </c>
      <c r="L178" s="74">
        <v>250000</v>
      </c>
    </row>
    <row r="179" spans="1:12" hidden="1" outlineLevel="2" x14ac:dyDescent="0.3">
      <c r="A179" s="67" t="s">
        <v>86</v>
      </c>
      <c r="B179" s="73">
        <v>27.14</v>
      </c>
      <c r="C179" s="66" t="s">
        <v>207</v>
      </c>
      <c r="D179" s="66" t="s">
        <v>23</v>
      </c>
      <c r="E179" s="66" t="s">
        <v>64</v>
      </c>
      <c r="F179" s="74"/>
      <c r="G179" s="74">
        <v>0</v>
      </c>
      <c r="H179" s="74">
        <v>200</v>
      </c>
      <c r="K179" s="74">
        <v>15001</v>
      </c>
      <c r="L179" s="74">
        <v>50000</v>
      </c>
    </row>
    <row r="180" spans="1:12" hidden="1" outlineLevel="2" x14ac:dyDescent="0.3">
      <c r="A180" s="67" t="s">
        <v>86</v>
      </c>
      <c r="B180" s="73">
        <v>27.15</v>
      </c>
      <c r="C180" s="66" t="s">
        <v>136</v>
      </c>
      <c r="D180" s="66" t="s">
        <v>23</v>
      </c>
      <c r="E180" s="66" t="s">
        <v>64</v>
      </c>
      <c r="F180" s="74"/>
      <c r="G180" s="74">
        <v>0</v>
      </c>
      <c r="H180" s="74">
        <v>200</v>
      </c>
      <c r="K180" s="74">
        <v>15001</v>
      </c>
      <c r="L180" s="74">
        <v>50000</v>
      </c>
    </row>
    <row r="181" spans="1:12" hidden="1" outlineLevel="2" x14ac:dyDescent="0.3">
      <c r="A181" s="67" t="s">
        <v>86</v>
      </c>
      <c r="B181" s="73">
        <v>27.16</v>
      </c>
      <c r="C181" s="66" t="s">
        <v>132</v>
      </c>
      <c r="D181" s="66" t="s">
        <v>23</v>
      </c>
      <c r="E181" s="66" t="s">
        <v>64</v>
      </c>
      <c r="F181" s="74"/>
      <c r="G181" s="74">
        <v>0</v>
      </c>
      <c r="H181" s="74">
        <v>200</v>
      </c>
      <c r="K181" s="74">
        <v>1001</v>
      </c>
      <c r="L181" s="74">
        <v>15000</v>
      </c>
    </row>
    <row r="182" spans="1:12" hidden="1" outlineLevel="2" x14ac:dyDescent="0.3">
      <c r="A182" s="67" t="s">
        <v>86</v>
      </c>
      <c r="B182" s="73">
        <v>27.17</v>
      </c>
      <c r="C182" s="66" t="s">
        <v>133</v>
      </c>
      <c r="D182" s="66" t="s">
        <v>23</v>
      </c>
      <c r="E182" s="66" t="s">
        <v>64</v>
      </c>
      <c r="F182" s="74"/>
      <c r="G182" s="74">
        <v>0</v>
      </c>
      <c r="H182" s="74">
        <v>200</v>
      </c>
      <c r="K182" s="74">
        <v>15001</v>
      </c>
      <c r="L182" s="74">
        <v>50000</v>
      </c>
    </row>
    <row r="183" spans="1:12" hidden="1" outlineLevel="2" x14ac:dyDescent="0.3">
      <c r="A183" s="67" t="s">
        <v>86</v>
      </c>
      <c r="B183" s="73">
        <v>27.22</v>
      </c>
      <c r="C183" s="66" t="s">
        <v>206</v>
      </c>
      <c r="D183" s="66" t="s">
        <v>23</v>
      </c>
      <c r="E183" s="66" t="s">
        <v>64</v>
      </c>
      <c r="F183" s="74"/>
      <c r="G183" s="74">
        <v>15001</v>
      </c>
      <c r="H183" s="74">
        <v>50000</v>
      </c>
      <c r="K183" s="74">
        <v>500001</v>
      </c>
      <c r="L183" s="74">
        <v>1000000</v>
      </c>
    </row>
    <row r="184" spans="1:12" hidden="1" outlineLevel="2" x14ac:dyDescent="0.3">
      <c r="A184" s="67" t="s">
        <v>86</v>
      </c>
      <c r="B184" s="73">
        <v>27.23</v>
      </c>
      <c r="C184" s="66" t="s">
        <v>208</v>
      </c>
      <c r="D184" s="66" t="s">
        <v>23</v>
      </c>
      <c r="E184" s="66" t="s">
        <v>64</v>
      </c>
      <c r="F184" s="74"/>
      <c r="G184" s="74">
        <v>0</v>
      </c>
      <c r="H184" s="74">
        <v>200</v>
      </c>
      <c r="K184" s="74">
        <v>5000001</v>
      </c>
      <c r="L184" s="74">
        <v>25000000</v>
      </c>
    </row>
    <row r="185" spans="1:12" hidden="1" outlineLevel="2" x14ac:dyDescent="0.3">
      <c r="A185" s="67" t="s">
        <v>86</v>
      </c>
      <c r="B185" s="73" t="s">
        <v>204</v>
      </c>
      <c r="C185" s="66" t="s">
        <v>21</v>
      </c>
      <c r="D185" s="66" t="s">
        <v>27</v>
      </c>
      <c r="E185" s="66" t="s">
        <v>64</v>
      </c>
      <c r="F185" s="74"/>
      <c r="G185" s="74">
        <v>2501</v>
      </c>
      <c r="H185" s="74">
        <v>5000</v>
      </c>
      <c r="K185" s="74">
        <v>1000001</v>
      </c>
      <c r="L185" s="74">
        <v>5000000</v>
      </c>
    </row>
    <row r="186" spans="1:12" hidden="1" outlineLevel="2" x14ac:dyDescent="0.3">
      <c r="A186" s="67" t="s">
        <v>86</v>
      </c>
      <c r="B186" s="73" t="s">
        <v>205</v>
      </c>
      <c r="C186" s="66" t="s">
        <v>104</v>
      </c>
      <c r="D186" s="66" t="s">
        <v>23</v>
      </c>
      <c r="E186" s="66" t="s">
        <v>64</v>
      </c>
      <c r="F186" s="74"/>
      <c r="G186" s="74">
        <v>0</v>
      </c>
      <c r="H186" s="74">
        <v>200</v>
      </c>
      <c r="K186" s="74">
        <v>0</v>
      </c>
      <c r="L186" s="74">
        <v>1000</v>
      </c>
    </row>
    <row r="187" spans="1:12" hidden="1" outlineLevel="2" x14ac:dyDescent="0.3">
      <c r="A187" s="67" t="s">
        <v>86</v>
      </c>
      <c r="B187" s="73" t="s">
        <v>212</v>
      </c>
      <c r="C187" s="66" t="s">
        <v>60</v>
      </c>
      <c r="D187" s="66" t="s">
        <v>23</v>
      </c>
      <c r="E187" s="66" t="s">
        <v>64</v>
      </c>
      <c r="F187" s="74"/>
      <c r="G187" s="74">
        <v>0</v>
      </c>
      <c r="H187" s="74">
        <v>200</v>
      </c>
      <c r="K187" s="74">
        <v>50001</v>
      </c>
      <c r="L187" s="74">
        <v>100000</v>
      </c>
    </row>
    <row r="188" spans="1:12" hidden="1" outlineLevel="2" x14ac:dyDescent="0.3">
      <c r="A188" s="67" t="s">
        <v>86</v>
      </c>
      <c r="B188" s="73" t="s">
        <v>213</v>
      </c>
      <c r="C188" s="66" t="s">
        <v>117</v>
      </c>
      <c r="D188" s="66" t="s">
        <v>23</v>
      </c>
      <c r="E188" s="66" t="s">
        <v>64</v>
      </c>
      <c r="F188" s="74"/>
      <c r="G188" s="74">
        <v>0</v>
      </c>
      <c r="H188" s="74">
        <v>200</v>
      </c>
      <c r="K188" s="74">
        <v>15001</v>
      </c>
      <c r="L188" s="74">
        <v>50000</v>
      </c>
    </row>
    <row r="189" spans="1:12" hidden="1" outlineLevel="2" x14ac:dyDescent="0.3">
      <c r="A189" s="67" t="s">
        <v>86</v>
      </c>
      <c r="B189" s="73" t="s">
        <v>215</v>
      </c>
      <c r="C189" s="66" t="s">
        <v>60</v>
      </c>
      <c r="D189" s="66" t="s">
        <v>23</v>
      </c>
      <c r="E189" s="66" t="s">
        <v>64</v>
      </c>
      <c r="F189" s="74"/>
      <c r="G189" s="74">
        <v>0</v>
      </c>
      <c r="H189" s="74">
        <v>200</v>
      </c>
      <c r="K189" s="74">
        <v>1001</v>
      </c>
      <c r="L189" s="74">
        <v>15000</v>
      </c>
    </row>
    <row r="190" spans="1:12" hidden="1" outlineLevel="2" x14ac:dyDescent="0.3">
      <c r="A190" s="67" t="s">
        <v>86</v>
      </c>
      <c r="B190" s="73" t="s">
        <v>226</v>
      </c>
      <c r="C190" s="66" t="s">
        <v>60</v>
      </c>
      <c r="D190" s="66" t="s">
        <v>23</v>
      </c>
      <c r="E190" s="66" t="s">
        <v>64</v>
      </c>
      <c r="F190" s="74"/>
      <c r="G190" s="74">
        <v>0</v>
      </c>
      <c r="H190" s="74">
        <v>200</v>
      </c>
      <c r="K190" s="74">
        <v>1001</v>
      </c>
      <c r="L190" s="74">
        <v>15000</v>
      </c>
    </row>
    <row r="191" spans="1:12" hidden="1" outlineLevel="2" x14ac:dyDescent="0.3">
      <c r="A191" s="67" t="s">
        <v>86</v>
      </c>
      <c r="B191" s="73" t="s">
        <v>218</v>
      </c>
      <c r="C191" s="66" t="s">
        <v>111</v>
      </c>
      <c r="D191" s="66" t="s">
        <v>23</v>
      </c>
      <c r="E191" s="66" t="s">
        <v>64</v>
      </c>
      <c r="F191" s="74"/>
      <c r="G191" s="74">
        <v>0</v>
      </c>
      <c r="H191" s="74">
        <v>200</v>
      </c>
      <c r="K191" s="74">
        <v>15001</v>
      </c>
      <c r="L191" s="74">
        <v>50000</v>
      </c>
    </row>
    <row r="192" spans="1:12" hidden="1" outlineLevel="2" x14ac:dyDescent="0.3">
      <c r="A192" s="67" t="s">
        <v>86</v>
      </c>
      <c r="B192" s="73" t="s">
        <v>219</v>
      </c>
      <c r="C192" s="66" t="s">
        <v>118</v>
      </c>
      <c r="D192" s="66" t="s">
        <v>23</v>
      </c>
      <c r="E192" s="66" t="s">
        <v>64</v>
      </c>
      <c r="F192" s="74"/>
      <c r="G192" s="74">
        <v>0</v>
      </c>
      <c r="H192" s="74">
        <v>200</v>
      </c>
      <c r="K192" s="74">
        <v>1001</v>
      </c>
      <c r="L192" s="74">
        <v>15000</v>
      </c>
    </row>
    <row r="193" spans="1:12" hidden="1" outlineLevel="2" x14ac:dyDescent="0.3">
      <c r="A193" s="67" t="s">
        <v>86</v>
      </c>
      <c r="B193" s="73" t="s">
        <v>220</v>
      </c>
      <c r="C193" s="66" t="s">
        <v>112</v>
      </c>
      <c r="D193" s="66" t="s">
        <v>22</v>
      </c>
      <c r="E193" s="66" t="s">
        <v>64</v>
      </c>
      <c r="F193" s="74"/>
      <c r="G193" s="74">
        <v>0</v>
      </c>
      <c r="H193" s="74">
        <v>200</v>
      </c>
      <c r="K193" s="74">
        <v>1000001</v>
      </c>
      <c r="L193" s="74">
        <v>5000000</v>
      </c>
    </row>
    <row r="194" spans="1:12" hidden="1" outlineLevel="2" x14ac:dyDescent="0.3">
      <c r="A194" s="67" t="s">
        <v>86</v>
      </c>
      <c r="B194" s="73" t="s">
        <v>266</v>
      </c>
      <c r="C194" s="66" t="s">
        <v>275</v>
      </c>
      <c r="D194" s="66" t="s">
        <v>22</v>
      </c>
      <c r="E194" s="66" t="s">
        <v>64</v>
      </c>
      <c r="F194" s="74"/>
      <c r="G194" s="74">
        <v>0</v>
      </c>
      <c r="H194" s="74">
        <v>200</v>
      </c>
      <c r="K194" s="74">
        <v>100001</v>
      </c>
      <c r="L194" s="74">
        <v>250000</v>
      </c>
    </row>
    <row r="195" spans="1:12" hidden="1" outlineLevel="2" x14ac:dyDescent="0.3">
      <c r="A195" s="67" t="s">
        <v>86</v>
      </c>
      <c r="B195" s="73" t="s">
        <v>267</v>
      </c>
      <c r="C195" s="66" t="s">
        <v>276</v>
      </c>
      <c r="D195" s="66" t="s">
        <v>22</v>
      </c>
      <c r="E195" s="66" t="s">
        <v>64</v>
      </c>
      <c r="F195" s="74"/>
      <c r="G195" s="74">
        <v>0</v>
      </c>
      <c r="H195" s="74">
        <v>200</v>
      </c>
      <c r="K195" s="74">
        <v>500001</v>
      </c>
      <c r="L195" s="74">
        <v>1000000</v>
      </c>
    </row>
    <row r="196" spans="1:12" hidden="1" outlineLevel="2" x14ac:dyDescent="0.3">
      <c r="A196" s="67" t="s">
        <v>86</v>
      </c>
      <c r="B196" s="73" t="s">
        <v>285</v>
      </c>
      <c r="C196" s="66" t="s">
        <v>298</v>
      </c>
      <c r="D196" s="66" t="s">
        <v>23</v>
      </c>
      <c r="E196" s="66" t="s">
        <v>64</v>
      </c>
      <c r="F196" s="74"/>
      <c r="G196" s="74">
        <v>0</v>
      </c>
      <c r="H196" s="74">
        <v>200</v>
      </c>
      <c r="K196" s="74">
        <v>5000001</v>
      </c>
      <c r="L196" s="74">
        <v>25000000</v>
      </c>
    </row>
    <row r="197" spans="1:12" hidden="1" outlineLevel="2" x14ac:dyDescent="0.3">
      <c r="A197" s="67" t="s">
        <v>86</v>
      </c>
      <c r="B197" s="73" t="s">
        <v>286</v>
      </c>
      <c r="C197" s="66" t="s">
        <v>299</v>
      </c>
      <c r="D197" s="66" t="s">
        <v>23</v>
      </c>
      <c r="E197" s="66" t="s">
        <v>64</v>
      </c>
      <c r="F197" s="74"/>
      <c r="G197" s="74">
        <v>0</v>
      </c>
      <c r="H197" s="74">
        <v>200</v>
      </c>
      <c r="K197" s="74">
        <v>100001</v>
      </c>
      <c r="L197" s="74">
        <v>250000</v>
      </c>
    </row>
    <row r="198" spans="1:12" hidden="1" outlineLevel="2" x14ac:dyDescent="0.3">
      <c r="A198" s="67" t="s">
        <v>86</v>
      </c>
      <c r="B198" s="73" t="s">
        <v>291</v>
      </c>
      <c r="C198" s="66" t="s">
        <v>309</v>
      </c>
      <c r="D198" s="66" t="s">
        <v>23</v>
      </c>
      <c r="E198" s="66" t="s">
        <v>64</v>
      </c>
      <c r="F198" s="74"/>
      <c r="G198" s="74">
        <v>0</v>
      </c>
      <c r="H198" s="74">
        <v>200</v>
      </c>
      <c r="K198" s="74">
        <v>1001</v>
      </c>
      <c r="L198" s="74">
        <v>15000</v>
      </c>
    </row>
    <row r="199" spans="1:12" hidden="1" outlineLevel="2" x14ac:dyDescent="0.3">
      <c r="A199" s="67" t="s">
        <v>86</v>
      </c>
      <c r="B199" s="73" t="s">
        <v>293</v>
      </c>
      <c r="C199" s="66" t="s">
        <v>305</v>
      </c>
      <c r="D199" s="66" t="s">
        <v>23</v>
      </c>
      <c r="E199" s="66" t="s">
        <v>64</v>
      </c>
      <c r="F199" s="74"/>
      <c r="G199" s="74">
        <v>0</v>
      </c>
      <c r="H199" s="74">
        <v>200</v>
      </c>
      <c r="K199" s="74">
        <v>1000001</v>
      </c>
      <c r="L199" s="74">
        <v>5000000</v>
      </c>
    </row>
    <row r="200" spans="1:12" hidden="1" outlineLevel="2" x14ac:dyDescent="0.3">
      <c r="A200" s="67" t="s">
        <v>86</v>
      </c>
      <c r="B200" s="73" t="s">
        <v>294</v>
      </c>
      <c r="C200" s="66" t="s">
        <v>306</v>
      </c>
      <c r="D200" s="66" t="s">
        <v>23</v>
      </c>
      <c r="E200" s="66" t="s">
        <v>64</v>
      </c>
      <c r="F200" s="74"/>
      <c r="G200" s="74">
        <v>0</v>
      </c>
      <c r="H200" s="74">
        <v>200</v>
      </c>
      <c r="K200" s="74">
        <v>1000001</v>
      </c>
      <c r="L200" s="74">
        <v>5000000</v>
      </c>
    </row>
    <row r="201" spans="1:12" hidden="1" outlineLevel="2" x14ac:dyDescent="0.3">
      <c r="A201" s="67" t="s">
        <v>86</v>
      </c>
      <c r="B201" s="73">
        <v>28.1</v>
      </c>
      <c r="C201" s="66" t="s">
        <v>308</v>
      </c>
      <c r="D201" s="66" t="s">
        <v>23</v>
      </c>
      <c r="E201" s="66" t="s">
        <v>64</v>
      </c>
      <c r="F201" s="74"/>
      <c r="G201" s="74">
        <v>0</v>
      </c>
      <c r="H201" s="74">
        <v>200</v>
      </c>
      <c r="K201" s="74">
        <v>1000000</v>
      </c>
      <c r="L201" s="69">
        <v>1000000</v>
      </c>
    </row>
    <row r="202" spans="1:12" hidden="1" outlineLevel="2" x14ac:dyDescent="0.3">
      <c r="A202" s="67" t="s">
        <v>86</v>
      </c>
      <c r="B202" s="73">
        <v>28.2</v>
      </c>
      <c r="C202" s="66" t="s">
        <v>134</v>
      </c>
      <c r="D202" s="66" t="s">
        <v>23</v>
      </c>
      <c r="E202" s="66" t="s">
        <v>64</v>
      </c>
      <c r="F202" s="74"/>
      <c r="G202" s="74">
        <v>0</v>
      </c>
      <c r="H202" s="74">
        <v>200</v>
      </c>
      <c r="K202" s="74">
        <v>1001</v>
      </c>
      <c r="L202" s="74">
        <v>15000</v>
      </c>
    </row>
    <row r="203" spans="1:12" hidden="1" outlineLevel="2" x14ac:dyDescent="0.3">
      <c r="A203" s="67" t="s">
        <v>86</v>
      </c>
      <c r="B203" s="73">
        <v>28.5</v>
      </c>
      <c r="C203" s="66" t="s">
        <v>21</v>
      </c>
      <c r="D203" s="66" t="s">
        <v>27</v>
      </c>
      <c r="E203" s="66" t="s">
        <v>64</v>
      </c>
      <c r="F203" s="74"/>
      <c r="G203" s="74">
        <v>201</v>
      </c>
      <c r="H203" s="74">
        <v>1000</v>
      </c>
      <c r="K203" s="74">
        <v>250001</v>
      </c>
      <c r="L203" s="74">
        <v>500000</v>
      </c>
    </row>
    <row r="204" spans="1:12" hidden="1" outlineLevel="2" x14ac:dyDescent="0.3">
      <c r="A204" s="67" t="s">
        <v>86</v>
      </c>
      <c r="B204" s="73">
        <v>28.6</v>
      </c>
      <c r="C204" s="66" t="s">
        <v>128</v>
      </c>
      <c r="D204" s="66" t="s">
        <v>23</v>
      </c>
      <c r="E204" s="66" t="s">
        <v>64</v>
      </c>
      <c r="F204" s="74"/>
      <c r="G204" s="74">
        <v>0</v>
      </c>
      <c r="H204" s="74">
        <v>200</v>
      </c>
      <c r="K204" s="74">
        <v>15001</v>
      </c>
      <c r="L204" s="74">
        <v>50000</v>
      </c>
    </row>
    <row r="205" spans="1:12" hidden="1" outlineLevel="2" x14ac:dyDescent="0.3">
      <c r="A205" s="67" t="s">
        <v>86</v>
      </c>
      <c r="B205" s="73">
        <v>28.7</v>
      </c>
      <c r="C205" s="66" t="s">
        <v>129</v>
      </c>
      <c r="D205" s="66" t="s">
        <v>23</v>
      </c>
      <c r="E205" s="66" t="s">
        <v>64</v>
      </c>
      <c r="F205" s="74"/>
      <c r="G205" s="74">
        <v>0</v>
      </c>
      <c r="H205" s="74">
        <v>200</v>
      </c>
      <c r="K205" s="74">
        <v>15001</v>
      </c>
      <c r="L205" s="74">
        <v>50000</v>
      </c>
    </row>
    <row r="206" spans="1:12" hidden="1" outlineLevel="2" x14ac:dyDescent="0.3">
      <c r="A206" s="67" t="s">
        <v>86</v>
      </c>
      <c r="B206" s="73">
        <v>28.9</v>
      </c>
      <c r="C206" s="66" t="s">
        <v>131</v>
      </c>
      <c r="D206" s="66" t="s">
        <v>23</v>
      </c>
      <c r="E206" s="66" t="s">
        <v>64</v>
      </c>
      <c r="F206" s="74"/>
      <c r="G206" s="74">
        <v>0</v>
      </c>
      <c r="H206" s="74">
        <v>200</v>
      </c>
      <c r="K206" s="74">
        <v>100001</v>
      </c>
      <c r="L206" s="74">
        <v>250000</v>
      </c>
    </row>
    <row r="207" spans="1:12" hidden="1" outlineLevel="2" x14ac:dyDescent="0.3">
      <c r="A207" s="67" t="s">
        <v>86</v>
      </c>
      <c r="B207" s="73">
        <v>28.1</v>
      </c>
      <c r="C207" s="66" t="s">
        <v>136</v>
      </c>
      <c r="D207" s="66" t="s">
        <v>23</v>
      </c>
      <c r="E207" s="66" t="s">
        <v>64</v>
      </c>
      <c r="F207" s="74"/>
      <c r="G207" s="74">
        <v>0</v>
      </c>
      <c r="H207" s="74">
        <v>200</v>
      </c>
      <c r="K207" s="74">
        <v>1001</v>
      </c>
      <c r="L207" s="74">
        <v>15000</v>
      </c>
    </row>
    <row r="208" spans="1:12" hidden="1" outlineLevel="2" x14ac:dyDescent="0.3">
      <c r="A208" s="67" t="s">
        <v>86</v>
      </c>
      <c r="B208" s="73">
        <v>28.11</v>
      </c>
      <c r="C208" s="66" t="s">
        <v>132</v>
      </c>
      <c r="D208" s="66" t="s">
        <v>23</v>
      </c>
      <c r="E208" s="66" t="s">
        <v>64</v>
      </c>
      <c r="F208" s="74"/>
      <c r="G208" s="74">
        <v>0</v>
      </c>
      <c r="H208" s="74">
        <v>200</v>
      </c>
      <c r="K208" s="74">
        <v>1001</v>
      </c>
      <c r="L208" s="74">
        <v>15000</v>
      </c>
    </row>
    <row r="209" spans="1:12" hidden="1" outlineLevel="2" x14ac:dyDescent="0.3">
      <c r="A209" s="67" t="s">
        <v>86</v>
      </c>
      <c r="B209" s="73">
        <v>28.12</v>
      </c>
      <c r="C209" s="66" t="s">
        <v>133</v>
      </c>
      <c r="D209" s="66" t="s">
        <v>23</v>
      </c>
      <c r="E209" s="66" t="s">
        <v>64</v>
      </c>
      <c r="F209" s="74"/>
      <c r="G209" s="74">
        <v>0</v>
      </c>
      <c r="H209" s="74">
        <v>200</v>
      </c>
      <c r="K209" s="74">
        <v>1001</v>
      </c>
      <c r="L209" s="74">
        <v>15000</v>
      </c>
    </row>
    <row r="210" spans="1:12" hidden="1" outlineLevel="2" x14ac:dyDescent="0.3">
      <c r="A210" s="67" t="s">
        <v>86</v>
      </c>
      <c r="B210" s="73" t="s">
        <v>314</v>
      </c>
      <c r="C210" s="66" t="s">
        <v>60</v>
      </c>
      <c r="D210" s="66" t="s">
        <v>23</v>
      </c>
      <c r="E210" s="66" t="s">
        <v>64</v>
      </c>
      <c r="F210" s="74"/>
      <c r="G210" s="74">
        <v>0</v>
      </c>
      <c r="H210" s="74">
        <v>200</v>
      </c>
      <c r="K210" s="74">
        <v>1001</v>
      </c>
      <c r="L210" s="74">
        <v>15000</v>
      </c>
    </row>
    <row r="211" spans="1:12" hidden="1" outlineLevel="2" x14ac:dyDescent="0.3">
      <c r="A211" s="67" t="s">
        <v>86</v>
      </c>
      <c r="B211" s="73">
        <v>30.1</v>
      </c>
      <c r="C211" s="66" t="s">
        <v>124</v>
      </c>
      <c r="D211" s="66" t="s">
        <v>27</v>
      </c>
      <c r="E211" s="66" t="s">
        <v>64</v>
      </c>
      <c r="F211" s="74"/>
      <c r="G211" s="74">
        <v>100001</v>
      </c>
      <c r="H211" s="74">
        <v>1000000</v>
      </c>
      <c r="K211" s="74">
        <v>1000000</v>
      </c>
      <c r="L211" s="69">
        <v>1000000</v>
      </c>
    </row>
    <row r="212" spans="1:12" hidden="1" outlineLevel="2" x14ac:dyDescent="0.3">
      <c r="A212" s="67" t="s">
        <v>86</v>
      </c>
      <c r="B212" s="73">
        <v>31.1</v>
      </c>
      <c r="C212" s="66" t="s">
        <v>323</v>
      </c>
      <c r="D212" s="66" t="s">
        <v>27</v>
      </c>
      <c r="E212" s="66" t="s">
        <v>64</v>
      </c>
      <c r="F212" s="74"/>
      <c r="G212" s="74">
        <v>201</v>
      </c>
      <c r="H212" s="74">
        <v>1000</v>
      </c>
      <c r="K212" s="74">
        <v>250001</v>
      </c>
      <c r="L212" s="74">
        <v>500000</v>
      </c>
    </row>
    <row r="213" spans="1:12" hidden="1" outlineLevel="2" x14ac:dyDescent="0.3">
      <c r="A213" s="67" t="s">
        <v>86</v>
      </c>
      <c r="B213" s="73">
        <v>31.2</v>
      </c>
      <c r="C213" s="66" t="s">
        <v>104</v>
      </c>
      <c r="D213" s="66" t="s">
        <v>23</v>
      </c>
      <c r="E213" s="66" t="s">
        <v>64</v>
      </c>
      <c r="F213" s="74"/>
      <c r="G213" s="74">
        <v>0</v>
      </c>
      <c r="H213" s="74">
        <v>200</v>
      </c>
      <c r="K213" s="74">
        <v>0</v>
      </c>
      <c r="L213" s="74">
        <v>1000</v>
      </c>
    </row>
    <row r="214" spans="1:12" hidden="1" outlineLevel="2" x14ac:dyDescent="0.3">
      <c r="A214" s="67" t="s">
        <v>86</v>
      </c>
      <c r="B214" s="73" t="s">
        <v>315</v>
      </c>
      <c r="C214" s="66" t="s">
        <v>60</v>
      </c>
      <c r="D214" s="66" t="s">
        <v>23</v>
      </c>
      <c r="E214" s="66" t="s">
        <v>64</v>
      </c>
      <c r="F214" s="74"/>
      <c r="G214" s="74">
        <v>0</v>
      </c>
      <c r="H214" s="74">
        <v>200</v>
      </c>
      <c r="K214" s="74">
        <v>50001</v>
      </c>
      <c r="L214" s="74">
        <v>100000</v>
      </c>
    </row>
    <row r="215" spans="1:12" hidden="1" outlineLevel="2" x14ac:dyDescent="0.3">
      <c r="A215" s="67" t="s">
        <v>86</v>
      </c>
      <c r="B215" s="73" t="s">
        <v>316</v>
      </c>
      <c r="C215" s="66" t="s">
        <v>60</v>
      </c>
      <c r="D215" s="66" t="s">
        <v>23</v>
      </c>
      <c r="E215" s="66" t="s">
        <v>64</v>
      </c>
      <c r="F215" s="74"/>
      <c r="G215" s="74">
        <v>0</v>
      </c>
      <c r="H215" s="74">
        <v>200</v>
      </c>
      <c r="K215" s="74">
        <v>1000001</v>
      </c>
      <c r="L215" s="74">
        <v>5000000</v>
      </c>
    </row>
    <row r="216" spans="1:12" hidden="1" outlineLevel="2" x14ac:dyDescent="0.3">
      <c r="A216" s="67" t="s">
        <v>86</v>
      </c>
      <c r="B216" s="73">
        <v>33.1</v>
      </c>
      <c r="C216" s="66" t="s">
        <v>21</v>
      </c>
      <c r="D216" s="66" t="s">
        <v>27</v>
      </c>
      <c r="E216" s="66" t="s">
        <v>64</v>
      </c>
      <c r="F216" s="74"/>
      <c r="G216" s="74">
        <v>1001</v>
      </c>
      <c r="H216" s="74">
        <v>2500</v>
      </c>
      <c r="K216" s="74">
        <v>0</v>
      </c>
      <c r="L216" s="74">
        <v>1000</v>
      </c>
    </row>
    <row r="217" spans="1:12" hidden="1" outlineLevel="2" x14ac:dyDescent="0.3">
      <c r="A217" s="67" t="s">
        <v>86</v>
      </c>
      <c r="B217" s="73">
        <v>34.1</v>
      </c>
      <c r="C217" s="66" t="s">
        <v>101</v>
      </c>
      <c r="D217" s="66" t="s">
        <v>27</v>
      </c>
      <c r="E217" s="66" t="s">
        <v>64</v>
      </c>
      <c r="F217" s="74"/>
      <c r="G217" s="74">
        <v>0</v>
      </c>
      <c r="H217" s="74">
        <v>200</v>
      </c>
      <c r="K217" s="74">
        <v>500001</v>
      </c>
      <c r="L217" s="74">
        <v>1000000</v>
      </c>
    </row>
    <row r="218" spans="1:12" hidden="1" outlineLevel="2" x14ac:dyDescent="0.3">
      <c r="A218" s="67" t="s">
        <v>86</v>
      </c>
      <c r="B218" s="73">
        <v>34.200000000000003</v>
      </c>
      <c r="C218" s="66" t="s">
        <v>373</v>
      </c>
      <c r="D218" s="66" t="s">
        <v>22</v>
      </c>
      <c r="E218" s="66" t="s">
        <v>64</v>
      </c>
      <c r="F218" s="74"/>
      <c r="G218" s="74">
        <v>0</v>
      </c>
      <c r="H218" s="74">
        <v>200</v>
      </c>
      <c r="K218" s="74">
        <v>1001</v>
      </c>
      <c r="L218" s="74">
        <v>15000</v>
      </c>
    </row>
    <row r="219" spans="1:12" hidden="1" outlineLevel="2" x14ac:dyDescent="0.3">
      <c r="A219" s="67" t="s">
        <v>86</v>
      </c>
      <c r="B219" s="73">
        <v>34.5</v>
      </c>
      <c r="C219" s="66" t="s">
        <v>383</v>
      </c>
      <c r="D219" s="66" t="s">
        <v>22</v>
      </c>
      <c r="E219" s="66" t="s">
        <v>64</v>
      </c>
      <c r="F219" s="74"/>
      <c r="G219" s="74">
        <v>0</v>
      </c>
      <c r="H219" s="74">
        <v>200</v>
      </c>
      <c r="K219" s="74">
        <v>1001</v>
      </c>
      <c r="L219" s="74">
        <v>15000</v>
      </c>
    </row>
    <row r="220" spans="1:12" hidden="1" outlineLevel="2" x14ac:dyDescent="0.3">
      <c r="A220" s="67" t="s">
        <v>86</v>
      </c>
      <c r="B220" s="73">
        <v>35.1</v>
      </c>
      <c r="C220" s="66" t="s">
        <v>96</v>
      </c>
      <c r="D220" s="66" t="s">
        <v>27</v>
      </c>
      <c r="E220" s="66" t="s">
        <v>64</v>
      </c>
      <c r="F220" s="74"/>
      <c r="G220" s="74">
        <v>15001</v>
      </c>
      <c r="H220" s="74">
        <v>50000</v>
      </c>
      <c r="K220" s="74">
        <v>0</v>
      </c>
      <c r="L220" s="74">
        <v>1000</v>
      </c>
    </row>
    <row r="221" spans="1:12" hidden="1" outlineLevel="2" x14ac:dyDescent="0.3">
      <c r="A221" s="67" t="s">
        <v>86</v>
      </c>
      <c r="B221" s="73">
        <v>35.5</v>
      </c>
      <c r="C221" s="66" t="s">
        <v>201</v>
      </c>
      <c r="D221" s="66" t="s">
        <v>23</v>
      </c>
      <c r="E221" s="66" t="s">
        <v>64</v>
      </c>
      <c r="F221" s="74"/>
      <c r="G221" s="74">
        <v>0</v>
      </c>
      <c r="H221" s="74">
        <v>200</v>
      </c>
      <c r="K221" s="74">
        <v>1000000</v>
      </c>
      <c r="L221" s="69">
        <v>1000000</v>
      </c>
    </row>
    <row r="222" spans="1:12" hidden="1" outlineLevel="2" x14ac:dyDescent="0.3">
      <c r="A222" s="67" t="s">
        <v>86</v>
      </c>
      <c r="B222" s="73" t="s">
        <v>384</v>
      </c>
      <c r="C222" s="66" t="s">
        <v>323</v>
      </c>
      <c r="D222" s="66" t="s">
        <v>27</v>
      </c>
      <c r="E222" s="66" t="s">
        <v>64</v>
      </c>
      <c r="F222" s="74"/>
      <c r="G222" s="74">
        <v>201</v>
      </c>
      <c r="H222" s="74">
        <v>1000</v>
      </c>
      <c r="K222" s="74">
        <v>250001</v>
      </c>
      <c r="L222" s="74">
        <v>500000</v>
      </c>
    </row>
    <row r="223" spans="1:12" hidden="1" outlineLevel="2" x14ac:dyDescent="0.3">
      <c r="A223" s="67" t="s">
        <v>86</v>
      </c>
      <c r="B223" s="73" t="s">
        <v>385</v>
      </c>
      <c r="C223" s="66" t="s">
        <v>104</v>
      </c>
      <c r="D223" s="66" t="s">
        <v>23</v>
      </c>
      <c r="E223" s="66" t="s">
        <v>64</v>
      </c>
      <c r="F223" s="74"/>
      <c r="G223" s="74">
        <v>0</v>
      </c>
      <c r="H223" s="74">
        <v>200</v>
      </c>
      <c r="K223" s="74">
        <v>0</v>
      </c>
      <c r="L223" s="74">
        <v>1000</v>
      </c>
    </row>
    <row r="224" spans="1:12" hidden="1" outlineLevel="2" x14ac:dyDescent="0.3">
      <c r="A224" s="67" t="s">
        <v>86</v>
      </c>
      <c r="B224" s="73" t="s">
        <v>387</v>
      </c>
      <c r="C224" s="66" t="s">
        <v>21</v>
      </c>
      <c r="D224" s="66" t="s">
        <v>27</v>
      </c>
      <c r="E224" s="66" t="s">
        <v>64</v>
      </c>
      <c r="F224" s="74"/>
      <c r="G224" s="74">
        <v>2501</v>
      </c>
      <c r="H224" s="74">
        <v>5000</v>
      </c>
      <c r="K224" s="74">
        <v>1000001</v>
      </c>
      <c r="L224" s="74">
        <v>5000000</v>
      </c>
    </row>
    <row r="225" spans="1:12" hidden="1" outlineLevel="2" x14ac:dyDescent="0.3">
      <c r="A225" s="67" t="s">
        <v>86</v>
      </c>
      <c r="B225" s="73" t="s">
        <v>388</v>
      </c>
      <c r="C225" s="66" t="s">
        <v>104</v>
      </c>
      <c r="D225" s="66" t="s">
        <v>23</v>
      </c>
      <c r="E225" s="66" t="s">
        <v>64</v>
      </c>
      <c r="F225" s="74"/>
      <c r="G225" s="74">
        <v>0</v>
      </c>
      <c r="H225" s="74">
        <v>200</v>
      </c>
      <c r="K225" s="74">
        <v>0</v>
      </c>
      <c r="L225" s="74">
        <v>1000</v>
      </c>
    </row>
    <row r="226" spans="1:12" hidden="1" outlineLevel="2" x14ac:dyDescent="0.3">
      <c r="A226" s="67" t="s">
        <v>86</v>
      </c>
      <c r="B226" s="73" t="s">
        <v>397</v>
      </c>
      <c r="C226" s="66" t="s">
        <v>60</v>
      </c>
      <c r="D226" s="66" t="s">
        <v>23</v>
      </c>
      <c r="E226" s="66" t="s">
        <v>64</v>
      </c>
      <c r="F226" s="74"/>
      <c r="G226" s="74">
        <v>0</v>
      </c>
      <c r="H226" s="74">
        <v>200</v>
      </c>
      <c r="K226" s="74">
        <v>50001</v>
      </c>
      <c r="L226" s="74">
        <v>100000</v>
      </c>
    </row>
    <row r="227" spans="1:12" hidden="1" outlineLevel="2" x14ac:dyDescent="0.3">
      <c r="A227" s="67" t="s">
        <v>86</v>
      </c>
      <c r="B227" s="73" t="s">
        <v>398</v>
      </c>
      <c r="C227" s="66" t="s">
        <v>117</v>
      </c>
      <c r="D227" s="66" t="s">
        <v>23</v>
      </c>
      <c r="E227" s="66" t="s">
        <v>64</v>
      </c>
      <c r="F227" s="74"/>
      <c r="G227" s="74">
        <v>0</v>
      </c>
      <c r="H227" s="74">
        <v>200</v>
      </c>
      <c r="K227" s="74">
        <v>15001</v>
      </c>
      <c r="L227" s="74">
        <v>50000</v>
      </c>
    </row>
    <row r="228" spans="1:12" hidden="1" outlineLevel="2" x14ac:dyDescent="0.3">
      <c r="A228" s="67" t="s">
        <v>86</v>
      </c>
      <c r="B228" s="73" t="s">
        <v>400</v>
      </c>
      <c r="C228" s="66" t="s">
        <v>60</v>
      </c>
      <c r="D228" s="66" t="s">
        <v>23</v>
      </c>
      <c r="E228" s="66" t="s">
        <v>64</v>
      </c>
      <c r="F228" s="74"/>
      <c r="G228" s="74">
        <v>0</v>
      </c>
      <c r="H228" s="74">
        <v>200</v>
      </c>
      <c r="K228" s="74">
        <v>1001</v>
      </c>
      <c r="L228" s="74">
        <v>15000</v>
      </c>
    </row>
    <row r="229" spans="1:12" hidden="1" outlineLevel="2" x14ac:dyDescent="0.3">
      <c r="A229" s="67" t="s">
        <v>86</v>
      </c>
      <c r="B229" s="73" t="s">
        <v>403</v>
      </c>
      <c r="C229" s="66" t="s">
        <v>60</v>
      </c>
      <c r="D229" s="66" t="s">
        <v>23</v>
      </c>
      <c r="E229" s="66" t="s">
        <v>64</v>
      </c>
      <c r="F229" s="74"/>
      <c r="G229" s="74">
        <v>0</v>
      </c>
      <c r="H229" s="74">
        <v>200</v>
      </c>
      <c r="K229" s="74">
        <v>1001</v>
      </c>
      <c r="L229" s="74">
        <v>15000</v>
      </c>
    </row>
    <row r="230" spans="1:12" hidden="1" outlineLevel="2" x14ac:dyDescent="0.3">
      <c r="A230" s="67" t="s">
        <v>86</v>
      </c>
      <c r="B230" s="73" t="s">
        <v>405</v>
      </c>
      <c r="C230" s="66" t="s">
        <v>111</v>
      </c>
      <c r="D230" s="66" t="s">
        <v>23</v>
      </c>
      <c r="E230" s="66" t="s">
        <v>64</v>
      </c>
      <c r="F230" s="74"/>
      <c r="G230" s="74">
        <v>0</v>
      </c>
      <c r="H230" s="74">
        <v>200</v>
      </c>
      <c r="K230" s="74">
        <v>15001</v>
      </c>
      <c r="L230" s="74">
        <v>50000</v>
      </c>
    </row>
    <row r="231" spans="1:12" hidden="1" outlineLevel="2" x14ac:dyDescent="0.3">
      <c r="A231" s="67" t="s">
        <v>86</v>
      </c>
      <c r="B231" s="73" t="s">
        <v>406</v>
      </c>
      <c r="C231" s="66" t="s">
        <v>118</v>
      </c>
      <c r="D231" s="66" t="s">
        <v>23</v>
      </c>
      <c r="E231" s="66" t="s">
        <v>64</v>
      </c>
      <c r="F231" s="74"/>
      <c r="G231" s="74">
        <v>0</v>
      </c>
      <c r="H231" s="74">
        <v>200</v>
      </c>
      <c r="K231" s="74">
        <v>1001</v>
      </c>
      <c r="L231" s="74">
        <v>15000</v>
      </c>
    </row>
    <row r="232" spans="1:12" hidden="1" outlineLevel="2" x14ac:dyDescent="0.3">
      <c r="A232" s="67" t="s">
        <v>86</v>
      </c>
      <c r="B232" s="73" t="s">
        <v>429</v>
      </c>
      <c r="C232" s="66" t="s">
        <v>275</v>
      </c>
      <c r="D232" s="66" t="s">
        <v>22</v>
      </c>
      <c r="E232" s="66" t="s">
        <v>64</v>
      </c>
      <c r="F232" s="74"/>
      <c r="G232" s="74">
        <v>0</v>
      </c>
      <c r="H232" s="74">
        <v>200</v>
      </c>
      <c r="K232" s="74">
        <v>100001</v>
      </c>
      <c r="L232" s="74">
        <v>250000</v>
      </c>
    </row>
    <row r="233" spans="1:12" hidden="1" outlineLevel="2" x14ac:dyDescent="0.3">
      <c r="A233" s="67" t="s">
        <v>86</v>
      </c>
      <c r="B233" s="73" t="s">
        <v>430</v>
      </c>
      <c r="C233" s="66" t="s">
        <v>276</v>
      </c>
      <c r="D233" s="66" t="s">
        <v>22</v>
      </c>
      <c r="E233" s="66" t="s">
        <v>64</v>
      </c>
      <c r="F233" s="74"/>
      <c r="G233" s="74">
        <v>0</v>
      </c>
      <c r="H233" s="74">
        <v>200</v>
      </c>
      <c r="K233" s="74">
        <v>500001</v>
      </c>
      <c r="L233" s="74">
        <v>1000000</v>
      </c>
    </row>
    <row r="234" spans="1:12" hidden="1" outlineLevel="2" x14ac:dyDescent="0.3">
      <c r="A234" s="67" t="s">
        <v>86</v>
      </c>
      <c r="B234" s="73" t="s">
        <v>446</v>
      </c>
      <c r="C234" s="66" t="s">
        <v>298</v>
      </c>
      <c r="D234" s="66" t="s">
        <v>23</v>
      </c>
      <c r="E234" s="66" t="s">
        <v>64</v>
      </c>
      <c r="F234" s="74"/>
      <c r="G234" s="74">
        <v>0</v>
      </c>
      <c r="H234" s="74">
        <v>200</v>
      </c>
      <c r="K234" s="74">
        <v>1000000</v>
      </c>
      <c r="L234" s="69">
        <v>1000000</v>
      </c>
    </row>
    <row r="235" spans="1:12" hidden="1" outlineLevel="2" x14ac:dyDescent="0.3">
      <c r="A235" s="67" t="s">
        <v>86</v>
      </c>
      <c r="B235" s="73" t="s">
        <v>452</v>
      </c>
      <c r="C235" s="66" t="s">
        <v>309</v>
      </c>
      <c r="D235" s="66" t="s">
        <v>23</v>
      </c>
      <c r="E235" s="66" t="s">
        <v>64</v>
      </c>
      <c r="F235" s="74"/>
      <c r="G235" s="74">
        <v>0</v>
      </c>
      <c r="H235" s="74">
        <v>200</v>
      </c>
      <c r="K235" s="74">
        <v>1001</v>
      </c>
      <c r="L235" s="74">
        <v>15000</v>
      </c>
    </row>
    <row r="236" spans="1:12" hidden="1" outlineLevel="2" x14ac:dyDescent="0.3">
      <c r="A236" s="67" t="s">
        <v>86</v>
      </c>
      <c r="B236" s="73" t="s">
        <v>454</v>
      </c>
      <c r="C236" s="66" t="s">
        <v>305</v>
      </c>
      <c r="D236" s="66" t="s">
        <v>23</v>
      </c>
      <c r="E236" s="66" t="s">
        <v>64</v>
      </c>
      <c r="F236" s="74"/>
      <c r="G236" s="74">
        <v>0</v>
      </c>
      <c r="H236" s="74">
        <v>200</v>
      </c>
      <c r="K236" s="74">
        <v>1000000</v>
      </c>
      <c r="L236" s="69">
        <v>1000000</v>
      </c>
    </row>
    <row r="237" spans="1:12" hidden="1" outlineLevel="2" x14ac:dyDescent="0.3">
      <c r="A237" s="67" t="s">
        <v>86</v>
      </c>
      <c r="B237" s="73" t="s">
        <v>457</v>
      </c>
      <c r="C237" s="66" t="s">
        <v>306</v>
      </c>
      <c r="D237" s="66" t="s">
        <v>22</v>
      </c>
      <c r="E237" s="66" t="s">
        <v>64</v>
      </c>
      <c r="F237" s="74"/>
      <c r="G237" s="74">
        <v>0</v>
      </c>
      <c r="H237" s="74">
        <v>200</v>
      </c>
      <c r="K237" s="74">
        <v>1000000</v>
      </c>
      <c r="L237" s="69">
        <v>1000000</v>
      </c>
    </row>
    <row r="238" spans="1:12" hidden="1" outlineLevel="2" x14ac:dyDescent="0.3">
      <c r="A238" s="67" t="s">
        <v>86</v>
      </c>
      <c r="B238" s="73">
        <v>35.799999999999997</v>
      </c>
      <c r="C238" s="66" t="s">
        <v>208</v>
      </c>
      <c r="D238" s="66" t="s">
        <v>23</v>
      </c>
      <c r="E238" s="66" t="s">
        <v>64</v>
      </c>
      <c r="F238" s="74"/>
      <c r="G238" s="74">
        <v>0</v>
      </c>
      <c r="H238" s="74">
        <v>200</v>
      </c>
      <c r="K238" s="74">
        <v>1000000</v>
      </c>
      <c r="L238" s="69">
        <v>1000000</v>
      </c>
    </row>
    <row r="239" spans="1:12" hidden="1" outlineLevel="2" x14ac:dyDescent="0.3">
      <c r="A239" s="67" t="s">
        <v>86</v>
      </c>
      <c r="B239" s="73">
        <v>37.200000000000003</v>
      </c>
      <c r="C239" s="66" t="s">
        <v>101</v>
      </c>
      <c r="D239" s="66" t="s">
        <v>27</v>
      </c>
      <c r="E239" s="66" t="s">
        <v>64</v>
      </c>
      <c r="F239" s="74"/>
      <c r="G239" s="74">
        <v>0</v>
      </c>
      <c r="H239" s="74">
        <v>200</v>
      </c>
      <c r="K239" s="74">
        <v>1001</v>
      </c>
      <c r="L239" s="74">
        <v>15000</v>
      </c>
    </row>
    <row r="240" spans="1:12" hidden="1" outlineLevel="2" x14ac:dyDescent="0.3">
      <c r="A240" s="67" t="s">
        <v>86</v>
      </c>
      <c r="B240" s="73">
        <v>38.1</v>
      </c>
      <c r="C240" s="66" t="s">
        <v>472</v>
      </c>
      <c r="D240" s="66" t="s">
        <v>23</v>
      </c>
      <c r="E240" s="66" t="s">
        <v>64</v>
      </c>
      <c r="F240" s="74"/>
      <c r="G240" s="74">
        <v>0</v>
      </c>
      <c r="H240" s="74">
        <v>200</v>
      </c>
      <c r="K240" s="74">
        <v>100001</v>
      </c>
      <c r="L240" s="74">
        <v>250000</v>
      </c>
    </row>
    <row r="241" spans="1:12" hidden="1" outlineLevel="2" x14ac:dyDescent="0.3">
      <c r="A241" s="67" t="s">
        <v>86</v>
      </c>
      <c r="B241" s="73" t="s">
        <v>473</v>
      </c>
      <c r="C241" s="66" t="s">
        <v>60</v>
      </c>
      <c r="D241" s="66" t="s">
        <v>23</v>
      </c>
      <c r="E241" s="66" t="s">
        <v>64</v>
      </c>
      <c r="F241" s="74"/>
      <c r="G241" s="74">
        <v>0</v>
      </c>
      <c r="H241" s="74">
        <v>200</v>
      </c>
      <c r="K241" s="74">
        <v>15001</v>
      </c>
      <c r="L241" s="74">
        <v>50000</v>
      </c>
    </row>
    <row r="242" spans="1:12" hidden="1" outlineLevel="2" x14ac:dyDescent="0.3">
      <c r="A242" s="67" t="s">
        <v>86</v>
      </c>
      <c r="B242" s="73" t="s">
        <v>474</v>
      </c>
      <c r="C242" s="66" t="s">
        <v>483</v>
      </c>
      <c r="D242" s="66" t="s">
        <v>23</v>
      </c>
      <c r="E242" s="66" t="s">
        <v>64</v>
      </c>
      <c r="F242" s="74"/>
      <c r="G242" s="74">
        <v>0</v>
      </c>
      <c r="H242" s="74">
        <v>200</v>
      </c>
      <c r="K242" s="74">
        <v>1000001</v>
      </c>
      <c r="L242" s="74">
        <v>5000000</v>
      </c>
    </row>
    <row r="243" spans="1:12" hidden="1" outlineLevel="2" x14ac:dyDescent="0.3">
      <c r="A243" s="67" t="s">
        <v>86</v>
      </c>
      <c r="B243" s="73">
        <v>41.1</v>
      </c>
      <c r="C243" s="66" t="s">
        <v>484</v>
      </c>
      <c r="D243" s="66" t="s">
        <v>23</v>
      </c>
      <c r="E243" s="66" t="s">
        <v>64</v>
      </c>
      <c r="F243" s="74"/>
      <c r="G243" s="74">
        <v>0</v>
      </c>
      <c r="H243" s="74">
        <v>200</v>
      </c>
      <c r="K243" s="74">
        <v>250001</v>
      </c>
      <c r="L243" s="74">
        <v>500000</v>
      </c>
    </row>
    <row r="244" spans="1:12" hidden="1" outlineLevel="2" x14ac:dyDescent="0.3">
      <c r="A244" s="67" t="s">
        <v>86</v>
      </c>
      <c r="B244" s="73">
        <v>42</v>
      </c>
      <c r="C244" s="66" t="s">
        <v>131</v>
      </c>
      <c r="D244" s="66" t="s">
        <v>23</v>
      </c>
      <c r="E244" s="66" t="s">
        <v>64</v>
      </c>
      <c r="F244" s="74"/>
      <c r="G244" s="74">
        <v>0</v>
      </c>
      <c r="H244" s="74">
        <v>200</v>
      </c>
      <c r="K244" s="74">
        <v>100001</v>
      </c>
      <c r="L244" s="74">
        <v>250000</v>
      </c>
    </row>
    <row r="245" spans="1:12" hidden="1" outlineLevel="2" x14ac:dyDescent="0.3">
      <c r="A245" s="67" t="s">
        <v>86</v>
      </c>
      <c r="B245" s="73">
        <v>43.1</v>
      </c>
      <c r="C245" s="66" t="s">
        <v>479</v>
      </c>
      <c r="D245" s="66" t="s">
        <v>23</v>
      </c>
      <c r="E245" s="66" t="s">
        <v>64</v>
      </c>
      <c r="F245" s="74"/>
      <c r="G245" s="74">
        <v>0</v>
      </c>
      <c r="H245" s="74">
        <v>200</v>
      </c>
      <c r="K245" s="74">
        <v>500001</v>
      </c>
      <c r="L245" s="74">
        <v>1000000</v>
      </c>
    </row>
    <row r="246" spans="1:12" hidden="1" outlineLevel="2" x14ac:dyDescent="0.3">
      <c r="A246" s="67" t="s">
        <v>86</v>
      </c>
      <c r="B246" s="73">
        <v>44.1</v>
      </c>
      <c r="C246" s="66" t="s">
        <v>479</v>
      </c>
      <c r="D246" s="66" t="s">
        <v>23</v>
      </c>
      <c r="E246" s="66" t="s">
        <v>64</v>
      </c>
      <c r="F246" s="74"/>
      <c r="G246" s="74">
        <v>0</v>
      </c>
      <c r="H246" s="74">
        <v>200</v>
      </c>
      <c r="K246" s="74">
        <v>100001</v>
      </c>
      <c r="L246" s="74">
        <v>250000</v>
      </c>
    </row>
    <row r="247" spans="1:12" hidden="1" outlineLevel="2" x14ac:dyDescent="0.3">
      <c r="A247" s="67" t="s">
        <v>86</v>
      </c>
      <c r="B247" s="73">
        <v>45.1</v>
      </c>
      <c r="C247" s="66" t="s">
        <v>479</v>
      </c>
      <c r="D247" s="66" t="s">
        <v>23</v>
      </c>
      <c r="E247" s="66" t="s">
        <v>64</v>
      </c>
      <c r="F247" s="74"/>
      <c r="G247" s="74">
        <v>0</v>
      </c>
      <c r="H247" s="74">
        <v>200</v>
      </c>
      <c r="K247" s="74">
        <v>100001</v>
      </c>
      <c r="L247" s="74">
        <v>250000</v>
      </c>
    </row>
    <row r="248" spans="1:12" hidden="1" outlineLevel="2" x14ac:dyDescent="0.3">
      <c r="A248" s="67" t="s">
        <v>86</v>
      </c>
      <c r="B248" s="73">
        <v>46.1</v>
      </c>
      <c r="C248" s="66" t="s">
        <v>60</v>
      </c>
      <c r="D248" s="66" t="s">
        <v>23</v>
      </c>
      <c r="E248" s="66" t="s">
        <v>64</v>
      </c>
      <c r="F248" s="74"/>
      <c r="G248" s="74">
        <v>0</v>
      </c>
      <c r="H248" s="74">
        <v>200</v>
      </c>
      <c r="K248" s="74">
        <v>1001</v>
      </c>
      <c r="L248" s="74">
        <v>15000</v>
      </c>
    </row>
    <row r="249" spans="1:12" hidden="1" outlineLevel="2" x14ac:dyDescent="0.3">
      <c r="A249" s="67" t="s">
        <v>86</v>
      </c>
      <c r="B249" s="73">
        <v>46.2</v>
      </c>
      <c r="C249" s="66" t="s">
        <v>21</v>
      </c>
      <c r="D249" s="66" t="s">
        <v>27</v>
      </c>
      <c r="E249" s="66" t="s">
        <v>64</v>
      </c>
      <c r="F249" s="74"/>
      <c r="G249" s="74">
        <v>0</v>
      </c>
      <c r="H249" s="74">
        <v>200</v>
      </c>
      <c r="K249" s="74">
        <v>0</v>
      </c>
      <c r="L249" s="74">
        <v>1000</v>
      </c>
    </row>
    <row r="250" spans="1:12" outlineLevel="1" collapsed="1" x14ac:dyDescent="0.3">
      <c r="A250" s="67"/>
      <c r="B250" s="73"/>
      <c r="E250" s="71" t="s">
        <v>527</v>
      </c>
      <c r="F250" s="74">
        <f>SUBTOTAL(9,F96:F249)</f>
        <v>0</v>
      </c>
      <c r="G250" s="74">
        <f>SUBTOTAL(9,G96:G249)</f>
        <v>530724</v>
      </c>
      <c r="H250" s="74">
        <f>SUBTOTAL(9,H96:H249)</f>
        <v>3589500</v>
      </c>
      <c r="I250" s="111">
        <f>F250+G250</f>
        <v>530724</v>
      </c>
      <c r="J250" s="111">
        <f>F250+H250</f>
        <v>3589500</v>
      </c>
      <c r="K250" s="74">
        <f>SUBTOTAL(9,K96:K249)</f>
        <v>66308114</v>
      </c>
      <c r="L250" s="74">
        <f>SUBTOTAL(9,L96:L249)</f>
        <v>208128001</v>
      </c>
    </row>
    <row r="251" spans="1:12" hidden="1" outlineLevel="2" x14ac:dyDescent="0.3">
      <c r="A251" s="67" t="s">
        <v>85</v>
      </c>
      <c r="B251" s="73">
        <v>8</v>
      </c>
      <c r="C251" s="66" t="s">
        <v>56</v>
      </c>
      <c r="E251" s="66" t="s">
        <v>65</v>
      </c>
      <c r="F251" s="74">
        <v>1214218</v>
      </c>
      <c r="G251" s="74"/>
      <c r="H251" s="74"/>
      <c r="K251" s="74"/>
      <c r="L251" s="74"/>
    </row>
    <row r="252" spans="1:12" outlineLevel="1" collapsed="1" x14ac:dyDescent="0.3">
      <c r="A252" s="67"/>
      <c r="B252" s="73"/>
      <c r="E252" s="71" t="s">
        <v>528</v>
      </c>
      <c r="F252" s="74">
        <f>SUBTOTAL(9,F251:F251)</f>
        <v>1214218</v>
      </c>
      <c r="G252" s="74">
        <f>SUBTOTAL(9,G251:G251)</f>
        <v>0</v>
      </c>
      <c r="H252" s="74">
        <f>SUBTOTAL(9,H251:H251)</f>
        <v>0</v>
      </c>
      <c r="I252" s="111">
        <f t="shared" ref="I252" si="0">F252+G252</f>
        <v>1214218</v>
      </c>
      <c r="J252" s="111">
        <f t="shared" ref="J252:J253" si="1">F252+H252</f>
        <v>1214218</v>
      </c>
      <c r="K252" s="74">
        <f>SUBTOTAL(9,K251:K251)</f>
        <v>0</v>
      </c>
      <c r="L252" s="74">
        <f>SUBTOTAL(9,L251:L251)</f>
        <v>0</v>
      </c>
    </row>
    <row r="253" spans="1:12" s="71" customFormat="1" outlineLevel="1" x14ac:dyDescent="0.3">
      <c r="A253" s="61"/>
      <c r="B253" s="70"/>
      <c r="E253" s="71" t="s">
        <v>529</v>
      </c>
      <c r="F253" s="72">
        <f>SUBTOTAL(9,F2:F252)</f>
        <v>41941840</v>
      </c>
      <c r="G253" s="72">
        <f>SUBTOTAL(9,G2:G252)</f>
        <v>10748876</v>
      </c>
      <c r="H253" s="72">
        <f>SUBTOTAL(9,H2:H252)</f>
        <v>29615000</v>
      </c>
      <c r="I253" s="75">
        <f>F253+G253</f>
        <v>52690716</v>
      </c>
      <c r="J253" s="75">
        <f t="shared" si="1"/>
        <v>71556840</v>
      </c>
      <c r="K253" s="72">
        <f>SUBTOTAL(9,K2:K252)</f>
        <v>166122154</v>
      </c>
      <c r="L253" s="72">
        <f>SUBTOTAL(9,L2:L252)</f>
        <v>396459004</v>
      </c>
    </row>
    <row r="255" spans="1:12" outlineLevel="1" x14ac:dyDescent="0.3">
      <c r="A255" s="67"/>
      <c r="B255" s="73"/>
      <c r="E255" s="112" t="s">
        <v>537</v>
      </c>
      <c r="F255" s="74"/>
      <c r="G255" s="74"/>
      <c r="H255" s="74"/>
      <c r="I255" s="111"/>
      <c r="J255" s="111"/>
      <c r="K255" s="74"/>
      <c r="L255" s="74"/>
    </row>
    <row r="256" spans="1:12" s="71" customFormat="1" outlineLevel="1" x14ac:dyDescent="0.3">
      <c r="A256" s="61"/>
      <c r="B256" s="70"/>
      <c r="F256" s="72"/>
      <c r="G256" s="72"/>
      <c r="H256" s="72"/>
      <c r="I256" s="75"/>
      <c r="J256" s="75"/>
      <c r="K256" s="72"/>
      <c r="L256" s="72"/>
    </row>
    <row r="257" spans="5:11" x14ac:dyDescent="0.3">
      <c r="E257" s="113" t="s">
        <v>627</v>
      </c>
      <c r="F257" s="113"/>
      <c r="G257" s="113"/>
      <c r="H257" s="113"/>
      <c r="I257" s="113"/>
      <c r="J257" s="113"/>
      <c r="K257" s="73"/>
    </row>
    <row r="258" spans="5:11" x14ac:dyDescent="0.3">
      <c r="E258" s="79" t="s">
        <v>628</v>
      </c>
      <c r="F258" s="73"/>
      <c r="G258" s="73"/>
      <c r="H258" s="73"/>
      <c r="I258" s="73"/>
      <c r="J258" s="73"/>
    </row>
  </sheetData>
  <hyperlinks>
    <hyperlink ref="E258"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D19" sqref="D19"/>
    </sheetView>
  </sheetViews>
  <sheetFormatPr defaultColWidth="9.140625" defaultRowHeight="16.5" x14ac:dyDescent="0.3"/>
  <cols>
    <col min="1" max="1" width="46.5703125" style="66" customWidth="1"/>
    <col min="2" max="2" width="13.28515625" style="66" customWidth="1"/>
    <col min="3" max="5" width="14.7109375" style="66" bestFit="1" customWidth="1"/>
    <col min="6" max="16384" width="9.140625" style="66"/>
  </cols>
  <sheetData>
    <row r="1" spans="1:5" x14ac:dyDescent="0.3">
      <c r="A1" s="131" t="s">
        <v>604</v>
      </c>
      <c r="B1" s="131"/>
      <c r="C1" s="131"/>
      <c r="D1" s="131"/>
      <c r="E1" s="131"/>
    </row>
    <row r="3" spans="1:5" x14ac:dyDescent="0.3">
      <c r="A3" s="85" t="s">
        <v>598</v>
      </c>
      <c r="B3" s="86">
        <f>'Subtotals by Income Type'!$I$253/2</f>
        <v>26345358</v>
      </c>
      <c r="C3" s="87"/>
      <c r="D3" s="88"/>
      <c r="E3" s="89"/>
    </row>
    <row r="4" spans="1:5" x14ac:dyDescent="0.3">
      <c r="A4" s="90" t="s">
        <v>597</v>
      </c>
      <c r="B4" s="91">
        <f>'Subtotals by Income Type'!$J$253/2</f>
        <v>35778420</v>
      </c>
      <c r="C4" s="92"/>
      <c r="D4" s="93"/>
      <c r="E4" s="94"/>
    </row>
    <row r="5" spans="1:5" x14ac:dyDescent="0.3">
      <c r="A5" s="90"/>
      <c r="B5" s="92"/>
      <c r="C5" s="92"/>
      <c r="D5" s="93"/>
      <c r="E5" s="94"/>
    </row>
    <row r="6" spans="1:5" x14ac:dyDescent="0.3">
      <c r="A6" s="90"/>
      <c r="B6" s="129" t="s">
        <v>601</v>
      </c>
      <c r="C6" s="130"/>
      <c r="D6" s="129" t="s">
        <v>602</v>
      </c>
      <c r="E6" s="130"/>
    </row>
    <row r="7" spans="1:5" x14ac:dyDescent="0.3">
      <c r="A7" s="90"/>
      <c r="B7" s="95">
        <v>2017</v>
      </c>
      <c r="C7" s="96">
        <v>2025</v>
      </c>
      <c r="D7" s="95">
        <v>2017</v>
      </c>
      <c r="E7" s="96">
        <v>2025</v>
      </c>
    </row>
    <row r="8" spans="1:5" x14ac:dyDescent="0.3">
      <c r="A8" s="85" t="s">
        <v>594</v>
      </c>
      <c r="B8" s="97">
        <v>3749600</v>
      </c>
      <c r="C8" s="98">
        <v>4760500</v>
      </c>
      <c r="D8" s="97">
        <v>3749600</v>
      </c>
      <c r="E8" s="98">
        <v>4760500</v>
      </c>
    </row>
    <row r="9" spans="1:5" x14ac:dyDescent="0.3">
      <c r="A9" s="90" t="s">
        <v>595</v>
      </c>
      <c r="B9" s="99">
        <f>'TPC - Trump 2017'!G49</f>
        <v>11429560</v>
      </c>
      <c r="C9" s="100">
        <f>'TPC -Trump 2025'!G49</f>
        <v>15783820</v>
      </c>
      <c r="D9" s="99">
        <f>'TPC - House 2017'!G49</f>
        <v>11429560</v>
      </c>
      <c r="E9" s="100">
        <f>'TPC - House 2025'!G49</f>
        <v>15783820</v>
      </c>
    </row>
    <row r="10" spans="1:5" x14ac:dyDescent="0.3">
      <c r="A10" s="101" t="s">
        <v>596</v>
      </c>
      <c r="B10" s="102">
        <f>-'TPC - Trump 2017'!O26/100</f>
        <v>9.3000000000000013E-2</v>
      </c>
      <c r="C10" s="103">
        <f>-'TPC -Trump 2025'!O26/100</f>
        <v>9.3000000000000013E-2</v>
      </c>
      <c r="D10" s="102">
        <f>-'TPC - House 2017'!O26/100</f>
        <v>0.111</v>
      </c>
      <c r="E10" s="103">
        <f>-'TPC - House 2025'!O26/100</f>
        <v>8.900000000000001E-2</v>
      </c>
    </row>
    <row r="11" spans="1:5" x14ac:dyDescent="0.3">
      <c r="A11" s="90"/>
      <c r="B11" s="90"/>
      <c r="C11" s="94"/>
      <c r="D11" s="90"/>
      <c r="E11" s="94"/>
    </row>
    <row r="12" spans="1:5" x14ac:dyDescent="0.3">
      <c r="A12" s="85" t="s">
        <v>600</v>
      </c>
      <c r="B12" s="104">
        <f>$B3*B$10</f>
        <v>2450118.2940000002</v>
      </c>
      <c r="C12" s="105">
        <f t="shared" ref="C12:E12" si="0">$B3*C$10</f>
        <v>2450118.2940000002</v>
      </c>
      <c r="D12" s="104">
        <f t="shared" si="0"/>
        <v>2924334.7379999999</v>
      </c>
      <c r="E12" s="105">
        <f t="shared" si="0"/>
        <v>2344736.8620000002</v>
      </c>
    </row>
    <row r="13" spans="1:5" x14ac:dyDescent="0.3">
      <c r="A13" s="101" t="s">
        <v>599</v>
      </c>
      <c r="B13" s="106">
        <f t="shared" ref="B13:E13" si="1">$B4*B$10</f>
        <v>3327393.0600000005</v>
      </c>
      <c r="C13" s="107">
        <f t="shared" si="1"/>
        <v>3327393.0600000005</v>
      </c>
      <c r="D13" s="106">
        <f t="shared" si="1"/>
        <v>3971404.62</v>
      </c>
      <c r="E13" s="107">
        <f t="shared" si="1"/>
        <v>3184279.3800000004</v>
      </c>
    </row>
    <row r="15" spans="1:5" s="109" customFormat="1" ht="12.75" x14ac:dyDescent="0.2">
      <c r="A15" s="108" t="s">
        <v>603</v>
      </c>
    </row>
    <row r="16" spans="1:5" s="109" customFormat="1" ht="19.5" customHeight="1" x14ac:dyDescent="0.2">
      <c r="A16" s="132" t="s">
        <v>630</v>
      </c>
      <c r="B16" s="132"/>
      <c r="C16" s="132"/>
      <c r="D16" s="132"/>
      <c r="E16" s="132"/>
    </row>
    <row r="17" spans="1:5" s="109" customFormat="1" ht="24" customHeight="1" x14ac:dyDescent="0.2">
      <c r="A17" s="132" t="s">
        <v>605</v>
      </c>
      <c r="B17" s="132"/>
      <c r="C17" s="132"/>
      <c r="D17" s="132"/>
      <c r="E17" s="132"/>
    </row>
  </sheetData>
  <mergeCells count="5">
    <mergeCell ref="B6:C6"/>
    <mergeCell ref="D6:E6"/>
    <mergeCell ref="A1:E1"/>
    <mergeCell ref="A17:E17"/>
    <mergeCell ref="A16:E1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A4" workbookViewId="0">
      <selection activeCell="H10" sqref="H10"/>
    </sheetView>
  </sheetViews>
  <sheetFormatPr defaultColWidth="9.140625" defaultRowHeight="16.5" x14ac:dyDescent="0.3"/>
  <cols>
    <col min="1" max="1" width="31.7109375" style="66" customWidth="1"/>
    <col min="2" max="2" width="13" style="66" customWidth="1"/>
    <col min="3" max="3" width="12.42578125" style="66" bestFit="1" customWidth="1"/>
    <col min="4" max="4" width="13.5703125" style="66" customWidth="1"/>
    <col min="5" max="5" width="13.140625" style="66" bestFit="1" customWidth="1"/>
    <col min="6" max="6" width="13.7109375" style="66" customWidth="1"/>
    <col min="7" max="16384" width="9.140625" style="66"/>
  </cols>
  <sheetData>
    <row r="1" spans="1:6" ht="54" customHeight="1" x14ac:dyDescent="0.3">
      <c r="B1" s="59" t="s">
        <v>6</v>
      </c>
      <c r="C1" s="59" t="s">
        <v>7</v>
      </c>
      <c r="D1" s="59" t="s">
        <v>8</v>
      </c>
      <c r="E1" s="59" t="s">
        <v>531</v>
      </c>
      <c r="F1" s="59" t="s">
        <v>532</v>
      </c>
    </row>
    <row r="2" spans="1:6" x14ac:dyDescent="0.3">
      <c r="A2" s="126" t="s">
        <v>643</v>
      </c>
    </row>
    <row r="3" spans="1:6" x14ac:dyDescent="0.3">
      <c r="A3" s="66" t="s">
        <v>650</v>
      </c>
      <c r="B3" s="111">
        <f>SUM('Subtotals by Income Type'!F9,'Subtotals by Income Type'!F13,'Subtotals by Income Type'!F45,'Subtotals by Income Type'!F70)</f>
        <v>1318716</v>
      </c>
      <c r="C3" s="111">
        <f>SUM('Subtotals by Income Type'!G9,'Subtotals by Income Type'!G13,'Subtotals by Income Type'!G45,'Subtotals by Income Type'!G70)</f>
        <v>7700735</v>
      </c>
      <c r="D3" s="111">
        <f>SUM('Subtotals by Income Type'!H9,'Subtotals by Income Type'!H13,'Subtotals by Income Type'!H45,'Subtotals by Income Type'!H70)</f>
        <v>15708500</v>
      </c>
      <c r="E3" s="111">
        <f>SUM('Subtotals by Income Type'!I9,'Subtotals by Income Type'!I13,'Subtotals by Income Type'!I45,'Subtotals by Income Type'!I70)</f>
        <v>9019451</v>
      </c>
      <c r="F3" s="111">
        <f>SUM('Subtotals by Income Type'!J9,'Subtotals by Income Type'!J13,'Subtotals by Income Type'!J45,'Subtotals by Income Type'!J70)</f>
        <v>17027216</v>
      </c>
    </row>
    <row r="4" spans="1:6" x14ac:dyDescent="0.3">
      <c r="A4" s="66" t="s">
        <v>648</v>
      </c>
      <c r="B4" s="111">
        <f>SUM('Subtotals by Income Type'!F3,'Subtotals by Income Type'!F11,'Subtotals by Income Type'!F49,'Subtotals by Income Type'!F73,'Subtotals by Income Type'!F78,'Subtotals by Income Type'!F91,'Subtotals by Income Type'!F93,'Subtotals by Income Type'!F95,'Subtotals by Income Type'!F250,'Subtotals by Income Type'!F252)</f>
        <v>38819197</v>
      </c>
      <c r="C4" s="111">
        <f>SUM('Subtotals by Income Type'!G3,'Subtotals by Income Type'!G11,'Subtotals by Income Type'!G49,'Subtotals by Income Type'!G73,'Subtotals by Income Type'!G78,'Subtotals by Income Type'!G91,'Subtotals by Income Type'!G93,'Subtotals by Income Type'!G95,'Subtotals by Income Type'!G250,'Subtotals by Income Type'!G252)</f>
        <v>530724</v>
      </c>
      <c r="D4" s="111">
        <f>SUM('Subtotals by Income Type'!H3,'Subtotals by Income Type'!H11,'Subtotals by Income Type'!H49,'Subtotals by Income Type'!H73,'Subtotals by Income Type'!H78,'Subtotals by Income Type'!H91,'Subtotals by Income Type'!H93,'Subtotals by Income Type'!H95,'Subtotals by Income Type'!H250,'Subtotals by Income Type'!H252)</f>
        <v>3589500</v>
      </c>
      <c r="E4" s="111">
        <f>SUM('Subtotals by Income Type'!I3,'Subtotals by Income Type'!I11,'Subtotals by Income Type'!I49,'Subtotals by Income Type'!I73,'Subtotals by Income Type'!I78,'Subtotals by Income Type'!I91,'Subtotals by Income Type'!I93,'Subtotals by Income Type'!I95,'Subtotals by Income Type'!I250,'Subtotals by Income Type'!I252)</f>
        <v>39349921</v>
      </c>
      <c r="F4" s="111">
        <f>SUM('Subtotals by Income Type'!J3,'Subtotals by Income Type'!J11,'Subtotals by Income Type'!J49,'Subtotals by Income Type'!J73,'Subtotals by Income Type'!J78,'Subtotals by Income Type'!J91,'Subtotals by Income Type'!J93,'Subtotals by Income Type'!J95,'Subtotals by Income Type'!J250,'Subtotals by Income Type'!J252)</f>
        <v>42408697</v>
      </c>
    </row>
    <row r="5" spans="1:6" x14ac:dyDescent="0.3">
      <c r="A5" s="66" t="s">
        <v>641</v>
      </c>
      <c r="B5" s="111">
        <f>SUM('Subtotals by Income Type'!F68,'Subtotals by Income Type'!F76,'Subtotals by Income Type'!F89)</f>
        <v>1803927</v>
      </c>
      <c r="C5" s="111">
        <f>SUM('Subtotals by Income Type'!G68,'Subtotals by Income Type'!G76,'Subtotals by Income Type'!G89)</f>
        <v>2517417</v>
      </c>
      <c r="D5" s="111">
        <f>SUM('Subtotals by Income Type'!H68,'Subtotals by Income Type'!H76,'Subtotals by Income Type'!H89)</f>
        <v>10317000</v>
      </c>
      <c r="E5" s="111">
        <f>SUM('Subtotals by Income Type'!I68,'Subtotals by Income Type'!I76,'Subtotals by Income Type'!I89)</f>
        <v>4321344</v>
      </c>
      <c r="F5" s="111">
        <f>SUM('Subtotals by Income Type'!J68,'Subtotals by Income Type'!J76,'Subtotals by Income Type'!J89)</f>
        <v>12120927</v>
      </c>
    </row>
    <row r="7" spans="1:6" x14ac:dyDescent="0.3">
      <c r="A7" s="126" t="s">
        <v>644</v>
      </c>
    </row>
    <row r="8" spans="1:6" x14ac:dyDescent="0.3">
      <c r="A8" s="66" t="s">
        <v>650</v>
      </c>
      <c r="B8" s="111">
        <f>B3/2</f>
        <v>659358</v>
      </c>
      <c r="C8" s="111">
        <f>C3/2</f>
        <v>3850367.5</v>
      </c>
      <c r="D8" s="111">
        <f>D3/2</f>
        <v>7854250</v>
      </c>
      <c r="E8" s="111">
        <f>E3/2</f>
        <v>4509725.5</v>
      </c>
      <c r="F8" s="111">
        <f>F3/2</f>
        <v>8513608</v>
      </c>
    </row>
    <row r="9" spans="1:6" x14ac:dyDescent="0.3">
      <c r="A9" s="66" t="s">
        <v>648</v>
      </c>
      <c r="B9" s="111">
        <f t="shared" ref="B9:E9" si="0">(B4/2)-200000</f>
        <v>19209598.5</v>
      </c>
      <c r="C9" s="111">
        <f t="shared" si="0"/>
        <v>65362</v>
      </c>
      <c r="D9" s="111">
        <f t="shared" si="0"/>
        <v>1594750</v>
      </c>
      <c r="E9" s="111">
        <f t="shared" si="0"/>
        <v>19474960.5</v>
      </c>
      <c r="F9" s="111">
        <f>(F4/2)-200000</f>
        <v>21004348.5</v>
      </c>
    </row>
    <row r="11" spans="1:6" x14ac:dyDescent="0.3">
      <c r="A11" s="126" t="s">
        <v>645</v>
      </c>
    </row>
    <row r="12" spans="1:6" x14ac:dyDescent="0.3">
      <c r="A12" s="66" t="s">
        <v>647</v>
      </c>
      <c r="E12" s="111">
        <f>E8*0.038</f>
        <v>171369.56899999999</v>
      </c>
      <c r="F12" s="111">
        <f>F8*0.038</f>
        <v>323517.10399999999</v>
      </c>
    </row>
    <row r="13" spans="1:6" x14ac:dyDescent="0.3">
      <c r="A13" s="66" t="s">
        <v>646</v>
      </c>
      <c r="E13" s="111">
        <f>(E9-200000)*0.009</f>
        <v>173474.64449999999</v>
      </c>
      <c r="F13" s="111">
        <f>(F9-200000)*0.009</f>
        <v>187239.13649999999</v>
      </c>
    </row>
    <row r="14" spans="1:6" s="71" customFormat="1" x14ac:dyDescent="0.3">
      <c r="A14" s="71" t="s">
        <v>642</v>
      </c>
      <c r="E14" s="75">
        <f>E12+E13</f>
        <v>344844.21349999995</v>
      </c>
      <c r="F14" s="75">
        <f>F12+F13</f>
        <v>510756.24049999996</v>
      </c>
    </row>
    <row r="16" spans="1:6" ht="135.75" customHeight="1" x14ac:dyDescent="0.3">
      <c r="A16" s="133" t="s">
        <v>649</v>
      </c>
      <c r="B16" s="133"/>
      <c r="C16" s="133"/>
      <c r="D16" s="133"/>
      <c r="E16" s="133"/>
      <c r="F16" s="133"/>
    </row>
  </sheetData>
  <mergeCells count="1">
    <mergeCell ref="A16:F16"/>
  </mergeCells>
  <pageMargins left="0.45" right="0.45" top="0.75" bottom="0.75" header="0.3" footer="0.3"/>
  <pageSetup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61"/>
  <sheetViews>
    <sheetView topLeftCell="A15" zoomScale="80" zoomScaleNormal="80" workbookViewId="0">
      <selection activeCell="I15" sqref="I15"/>
    </sheetView>
  </sheetViews>
  <sheetFormatPr defaultColWidth="8.140625" defaultRowHeight="12.75" x14ac:dyDescent="0.2"/>
  <cols>
    <col min="1" max="1" width="21.7109375" style="7" customWidth="1"/>
    <col min="2" max="2" width="1.7109375" style="7" customWidth="1"/>
    <col min="3" max="3" width="12.28515625" style="7" customWidth="1"/>
    <col min="4" max="4" width="1.7109375" style="7" customWidth="1"/>
    <col min="5" max="5" width="10.7109375" style="7" customWidth="1"/>
    <col min="6" max="6" width="1.7109375" style="7" customWidth="1"/>
    <col min="7" max="7" width="15.28515625" style="7" customWidth="1"/>
    <col min="8" max="8" width="1.7109375" style="7" customWidth="1"/>
    <col min="9" max="9" width="12.7109375" style="7" customWidth="1"/>
    <col min="10" max="10" width="1.7109375" style="7" customWidth="1"/>
    <col min="11" max="11" width="15.28515625" style="7" customWidth="1"/>
    <col min="12" max="12" width="1.7109375" style="7" customWidth="1"/>
    <col min="13" max="13" width="14.140625" style="7" customWidth="1"/>
    <col min="14" max="14" width="1.7109375" style="7" customWidth="1"/>
    <col min="15" max="15" width="15.28515625" style="7" customWidth="1"/>
    <col min="16" max="16" width="1.7109375" style="7" customWidth="1"/>
    <col min="17" max="17" width="12.28515625" style="7" customWidth="1"/>
    <col min="18" max="18" width="1.7109375" style="7" customWidth="1"/>
    <col min="19" max="19" width="12.28515625" style="7" customWidth="1"/>
    <col min="20" max="20" width="1.7109375" style="7" customWidth="1"/>
    <col min="21" max="21" width="12.28515625" style="7" customWidth="1"/>
    <col min="22" max="26" width="8.140625" style="7"/>
    <col min="27" max="27" width="21.7109375" style="7" hidden="1" customWidth="1"/>
    <col min="28" max="28" width="1.7109375" style="7" hidden="1" customWidth="1"/>
    <col min="29" max="29" width="12.28515625" style="7" hidden="1" customWidth="1"/>
    <col min="30" max="30" width="1.7109375" style="7" hidden="1" customWidth="1"/>
    <col min="31" max="31" width="10.7109375" style="7" hidden="1" customWidth="1"/>
    <col min="32" max="32" width="1.7109375" style="7" hidden="1" customWidth="1"/>
    <col min="33" max="33" width="15.28515625" style="7" hidden="1" customWidth="1"/>
    <col min="34" max="34" width="1.7109375" style="7" hidden="1" customWidth="1"/>
    <col min="35" max="35" width="12.7109375" style="7" hidden="1" customWidth="1"/>
    <col min="36" max="36" width="1.7109375" style="7" hidden="1" customWidth="1"/>
    <col min="37" max="37" width="15.28515625" style="7" hidden="1" customWidth="1"/>
    <col min="38" max="38" width="1.7109375" style="7" hidden="1" customWidth="1"/>
    <col min="39" max="39" width="14.140625" style="7" hidden="1" customWidth="1"/>
    <col min="40" max="40" width="1.7109375" style="7" hidden="1" customWidth="1"/>
    <col min="41" max="41" width="15.28515625" style="7" hidden="1" customWidth="1"/>
    <col min="42" max="42" width="1.7109375" style="7" hidden="1" customWidth="1"/>
    <col min="43" max="43" width="12.28515625" style="7" hidden="1" customWidth="1"/>
    <col min="44" max="44" width="1.7109375" style="7" hidden="1" customWidth="1"/>
    <col min="45" max="45" width="12.28515625" style="7" hidden="1" customWidth="1"/>
    <col min="46" max="46" width="1.7109375" style="7" hidden="1" customWidth="1"/>
    <col min="47" max="47" width="12.28515625" style="7" hidden="1" customWidth="1"/>
    <col min="48" max="16384" width="8.140625" style="7"/>
  </cols>
  <sheetData>
    <row r="1" spans="1:47" ht="12.75" customHeight="1" x14ac:dyDescent="0.2">
      <c r="A1" s="56">
        <v>42654</v>
      </c>
      <c r="C1" s="55" t="s">
        <v>584</v>
      </c>
      <c r="U1" s="54" t="s">
        <v>583</v>
      </c>
      <c r="AA1" s="56">
        <v>42654</v>
      </c>
      <c r="AC1" s="55" t="s">
        <v>584</v>
      </c>
      <c r="AU1" s="54" t="s">
        <v>583</v>
      </c>
    </row>
    <row r="2" spans="1:47" x14ac:dyDescent="0.2">
      <c r="A2" s="53"/>
      <c r="AA2" s="53"/>
    </row>
    <row r="3" spans="1:47" s="51" customFormat="1" ht="15.75" x14ac:dyDescent="0.25">
      <c r="A3" s="145" t="s">
        <v>589</v>
      </c>
      <c r="B3" s="145"/>
      <c r="C3" s="145"/>
      <c r="D3" s="145"/>
      <c r="E3" s="145"/>
      <c r="F3" s="145"/>
      <c r="G3" s="145"/>
      <c r="H3" s="145"/>
      <c r="I3" s="145"/>
      <c r="J3" s="145"/>
      <c r="K3" s="145"/>
      <c r="L3" s="145"/>
      <c r="M3" s="145"/>
      <c r="N3" s="145"/>
      <c r="O3" s="145"/>
      <c r="P3" s="145"/>
      <c r="Q3" s="145"/>
      <c r="R3" s="145"/>
      <c r="S3" s="145"/>
      <c r="T3" s="145"/>
      <c r="U3" s="145"/>
      <c r="AA3" s="145" t="s">
        <v>589</v>
      </c>
      <c r="AB3" s="145"/>
      <c r="AC3" s="145"/>
      <c r="AD3" s="145"/>
      <c r="AE3" s="145"/>
      <c r="AF3" s="145"/>
      <c r="AG3" s="145"/>
      <c r="AH3" s="145"/>
      <c r="AI3" s="145"/>
      <c r="AJ3" s="145"/>
      <c r="AK3" s="145"/>
      <c r="AL3" s="145"/>
      <c r="AM3" s="145"/>
      <c r="AN3" s="145"/>
      <c r="AO3" s="145"/>
      <c r="AP3" s="145"/>
      <c r="AQ3" s="145"/>
      <c r="AR3" s="145"/>
      <c r="AS3" s="145"/>
      <c r="AT3" s="145"/>
      <c r="AU3" s="145"/>
    </row>
    <row r="4" spans="1:47" s="51" customFormat="1" ht="15.75" x14ac:dyDescent="0.25">
      <c r="A4" s="52" t="s">
        <v>581</v>
      </c>
      <c r="B4" s="52"/>
      <c r="C4" s="52"/>
      <c r="D4" s="52"/>
      <c r="E4" s="52"/>
      <c r="F4" s="52"/>
      <c r="G4" s="52"/>
      <c r="H4" s="52"/>
      <c r="I4" s="52"/>
      <c r="J4" s="52"/>
      <c r="K4" s="52"/>
      <c r="L4" s="52"/>
      <c r="M4" s="52"/>
      <c r="N4" s="52"/>
      <c r="O4" s="52"/>
      <c r="P4" s="52"/>
      <c r="Q4" s="52"/>
      <c r="R4" s="52"/>
      <c r="S4" s="52"/>
      <c r="T4" s="52"/>
      <c r="U4" s="52"/>
      <c r="AA4" s="52" t="s">
        <v>581</v>
      </c>
      <c r="AB4" s="52"/>
      <c r="AC4" s="52"/>
      <c r="AD4" s="52"/>
      <c r="AE4" s="52"/>
      <c r="AF4" s="52"/>
      <c r="AG4" s="52"/>
      <c r="AH4" s="52"/>
      <c r="AI4" s="52"/>
      <c r="AJ4" s="52"/>
      <c r="AK4" s="52"/>
      <c r="AL4" s="52"/>
      <c r="AM4" s="52"/>
      <c r="AN4" s="52"/>
      <c r="AO4" s="52"/>
      <c r="AP4" s="52"/>
      <c r="AQ4" s="52"/>
      <c r="AR4" s="52"/>
      <c r="AS4" s="52"/>
      <c r="AT4" s="52"/>
      <c r="AU4" s="52"/>
    </row>
    <row r="5" spans="1:47" s="51" customFormat="1" ht="15.75" x14ac:dyDescent="0.25">
      <c r="A5" s="52" t="s">
        <v>580</v>
      </c>
      <c r="B5" s="52"/>
      <c r="C5" s="52"/>
      <c r="D5" s="52"/>
      <c r="E5" s="52"/>
      <c r="F5" s="52"/>
      <c r="G5" s="52"/>
      <c r="H5" s="52"/>
      <c r="I5" s="52"/>
      <c r="J5" s="52"/>
      <c r="K5" s="52"/>
      <c r="L5" s="52"/>
      <c r="M5" s="52"/>
      <c r="N5" s="52"/>
      <c r="O5" s="52"/>
      <c r="P5" s="52"/>
      <c r="Q5" s="52"/>
      <c r="R5" s="52"/>
      <c r="S5" s="52"/>
      <c r="T5" s="52"/>
      <c r="U5" s="52"/>
      <c r="AA5" s="52" t="s">
        <v>580</v>
      </c>
      <c r="AB5" s="52"/>
      <c r="AC5" s="52"/>
      <c r="AD5" s="52"/>
      <c r="AE5" s="52"/>
      <c r="AF5" s="52"/>
      <c r="AG5" s="52"/>
      <c r="AH5" s="52"/>
      <c r="AI5" s="52"/>
      <c r="AJ5" s="52"/>
      <c r="AK5" s="52"/>
      <c r="AL5" s="52"/>
      <c r="AM5" s="52"/>
      <c r="AN5" s="52"/>
      <c r="AO5" s="52"/>
      <c r="AP5" s="52"/>
      <c r="AQ5" s="52"/>
      <c r="AR5" s="52"/>
      <c r="AS5" s="52"/>
      <c r="AT5" s="52"/>
      <c r="AU5" s="52"/>
    </row>
    <row r="6" spans="1:47" ht="15.75" customHeight="1" x14ac:dyDescent="0.25">
      <c r="A6" s="146" t="s">
        <v>588</v>
      </c>
      <c r="B6" s="146"/>
      <c r="C6" s="146"/>
      <c r="D6" s="146"/>
      <c r="E6" s="146"/>
      <c r="F6" s="146"/>
      <c r="G6" s="146"/>
      <c r="H6" s="146"/>
      <c r="I6" s="146"/>
      <c r="J6" s="146"/>
      <c r="K6" s="146"/>
      <c r="L6" s="146"/>
      <c r="M6" s="146"/>
      <c r="N6" s="146"/>
      <c r="O6" s="146"/>
      <c r="P6" s="146"/>
      <c r="Q6" s="146"/>
      <c r="R6" s="146"/>
      <c r="S6" s="146"/>
      <c r="T6" s="146"/>
      <c r="U6" s="146"/>
      <c r="AA6" s="146" t="s">
        <v>588</v>
      </c>
      <c r="AB6" s="146"/>
      <c r="AC6" s="146"/>
      <c r="AD6" s="146"/>
      <c r="AE6" s="146"/>
      <c r="AF6" s="146"/>
      <c r="AG6" s="146"/>
      <c r="AH6" s="146"/>
      <c r="AI6" s="146"/>
      <c r="AJ6" s="146"/>
      <c r="AK6" s="146"/>
      <c r="AL6" s="146"/>
      <c r="AM6" s="146"/>
      <c r="AN6" s="146"/>
      <c r="AO6" s="146"/>
      <c r="AP6" s="146"/>
      <c r="AQ6" s="146"/>
      <c r="AR6" s="146"/>
      <c r="AS6" s="146"/>
      <c r="AT6" s="146"/>
      <c r="AU6" s="146"/>
    </row>
    <row r="7" spans="1:47" ht="15.75" customHeight="1" x14ac:dyDescent="0.25">
      <c r="A7" s="146" t="s">
        <v>578</v>
      </c>
      <c r="B7" s="146"/>
      <c r="C7" s="146"/>
      <c r="D7" s="146"/>
      <c r="E7" s="146"/>
      <c r="F7" s="146"/>
      <c r="G7" s="146"/>
      <c r="H7" s="146"/>
      <c r="I7" s="146"/>
      <c r="J7" s="146"/>
      <c r="K7" s="146"/>
      <c r="L7" s="146"/>
      <c r="M7" s="146"/>
      <c r="N7" s="146"/>
      <c r="O7" s="146"/>
      <c r="P7" s="146"/>
      <c r="Q7" s="146"/>
      <c r="R7" s="146"/>
      <c r="S7" s="146"/>
      <c r="T7" s="146"/>
      <c r="U7" s="146"/>
      <c r="AA7" s="146" t="s">
        <v>578</v>
      </c>
      <c r="AB7" s="146"/>
      <c r="AC7" s="146"/>
      <c r="AD7" s="146"/>
      <c r="AE7" s="146"/>
      <c r="AF7" s="146"/>
      <c r="AG7" s="146"/>
      <c r="AH7" s="146"/>
      <c r="AI7" s="146"/>
      <c r="AJ7" s="146"/>
      <c r="AK7" s="146"/>
      <c r="AL7" s="146"/>
      <c r="AM7" s="146"/>
      <c r="AN7" s="146"/>
      <c r="AO7" s="146"/>
      <c r="AP7" s="146"/>
      <c r="AQ7" s="146"/>
      <c r="AR7" s="146"/>
      <c r="AS7" s="146"/>
      <c r="AT7" s="146"/>
      <c r="AU7" s="146"/>
    </row>
    <row r="8" spans="1:47" ht="13.5" thickBot="1" x14ac:dyDescent="0.25">
      <c r="A8" s="42"/>
      <c r="B8" s="42"/>
      <c r="C8" s="42"/>
      <c r="D8" s="42"/>
      <c r="E8" s="42"/>
      <c r="F8" s="42"/>
      <c r="G8" s="42"/>
      <c r="H8" s="42"/>
      <c r="I8" s="42"/>
      <c r="J8" s="42"/>
      <c r="K8" s="42"/>
      <c r="L8" s="42"/>
      <c r="M8" s="42"/>
      <c r="N8" s="42"/>
      <c r="O8" s="42"/>
      <c r="P8" s="42"/>
      <c r="Q8" s="42"/>
      <c r="R8" s="42"/>
      <c r="S8" s="50"/>
      <c r="T8" s="50"/>
      <c r="U8" s="50"/>
      <c r="AA8" s="42"/>
      <c r="AB8" s="42"/>
      <c r="AC8" s="42"/>
      <c r="AD8" s="42"/>
      <c r="AE8" s="42"/>
      <c r="AF8" s="42"/>
      <c r="AG8" s="42"/>
      <c r="AH8" s="42"/>
      <c r="AI8" s="42"/>
      <c r="AJ8" s="42"/>
      <c r="AK8" s="42"/>
      <c r="AL8" s="42"/>
      <c r="AM8" s="42"/>
      <c r="AN8" s="42"/>
      <c r="AO8" s="42"/>
      <c r="AP8" s="42"/>
      <c r="AQ8" s="42"/>
      <c r="AR8" s="42"/>
      <c r="AS8" s="50"/>
      <c r="AT8" s="50"/>
      <c r="AU8" s="50"/>
    </row>
    <row r="9" spans="1:47" ht="12.75" customHeight="1" thickTop="1" x14ac:dyDescent="0.2">
      <c r="A9" s="143" t="s">
        <v>567</v>
      </c>
      <c r="B9" s="41"/>
      <c r="C9" s="143" t="s">
        <v>577</v>
      </c>
      <c r="D9" s="40"/>
      <c r="E9" s="143" t="s">
        <v>576</v>
      </c>
      <c r="F9" s="41"/>
      <c r="G9" s="143" t="s">
        <v>575</v>
      </c>
      <c r="H9" s="143"/>
      <c r="I9" s="143"/>
      <c r="J9" s="49"/>
      <c r="K9" s="143" t="s">
        <v>574</v>
      </c>
      <c r="L9" s="143"/>
      <c r="M9" s="143"/>
      <c r="N9" s="48"/>
      <c r="O9" s="143" t="s">
        <v>562</v>
      </c>
      <c r="P9" s="143"/>
      <c r="Q9" s="143"/>
      <c r="AA9" s="143" t="s">
        <v>567</v>
      </c>
      <c r="AB9" s="41"/>
      <c r="AC9" s="143" t="s">
        <v>577</v>
      </c>
      <c r="AD9" s="40"/>
      <c r="AE9" s="143" t="s">
        <v>576</v>
      </c>
      <c r="AF9" s="41"/>
      <c r="AG9" s="143" t="s">
        <v>575</v>
      </c>
      <c r="AH9" s="143"/>
      <c r="AI9" s="143"/>
      <c r="AJ9" s="49"/>
      <c r="AK9" s="143" t="s">
        <v>574</v>
      </c>
      <c r="AL9" s="143"/>
      <c r="AM9" s="143"/>
      <c r="AN9" s="48"/>
      <c r="AO9" s="143" t="s">
        <v>562</v>
      </c>
      <c r="AP9" s="143"/>
      <c r="AQ9" s="143"/>
    </row>
    <row r="10" spans="1:47" ht="12.75" customHeight="1" x14ac:dyDescent="0.2">
      <c r="A10" s="135"/>
      <c r="B10" s="33"/>
      <c r="C10" s="135"/>
      <c r="D10" s="34"/>
      <c r="E10" s="135"/>
      <c r="F10" s="33"/>
      <c r="G10" s="136"/>
      <c r="H10" s="136"/>
      <c r="I10" s="136"/>
      <c r="J10" s="46"/>
      <c r="K10" s="136"/>
      <c r="L10" s="136"/>
      <c r="M10" s="136"/>
      <c r="N10" s="37"/>
      <c r="O10" s="136"/>
      <c r="P10" s="136"/>
      <c r="Q10" s="136"/>
      <c r="AA10" s="135"/>
      <c r="AB10" s="33"/>
      <c r="AC10" s="135"/>
      <c r="AD10" s="34"/>
      <c r="AE10" s="135"/>
      <c r="AF10" s="33"/>
      <c r="AG10" s="136"/>
      <c r="AH10" s="136"/>
      <c r="AI10" s="136"/>
      <c r="AJ10" s="46"/>
      <c r="AK10" s="136"/>
      <c r="AL10" s="136"/>
      <c r="AM10" s="136"/>
      <c r="AN10" s="37"/>
      <c r="AO10" s="136"/>
      <c r="AP10" s="136"/>
      <c r="AQ10" s="136"/>
    </row>
    <row r="11" spans="1:47" ht="12.75" customHeight="1" x14ac:dyDescent="0.2">
      <c r="A11" s="135"/>
      <c r="B11" s="33"/>
      <c r="C11" s="135"/>
      <c r="D11" s="34"/>
      <c r="E11" s="135"/>
      <c r="F11" s="33"/>
      <c r="G11" s="144" t="s">
        <v>573</v>
      </c>
      <c r="H11" s="32"/>
      <c r="I11" s="144" t="s">
        <v>572</v>
      </c>
      <c r="J11" s="32"/>
      <c r="K11" s="144" t="s">
        <v>571</v>
      </c>
      <c r="L11" s="32"/>
      <c r="M11" s="144" t="s">
        <v>570</v>
      </c>
      <c r="N11" s="33"/>
      <c r="O11" s="144" t="s">
        <v>571</v>
      </c>
      <c r="Q11" s="144" t="s">
        <v>570</v>
      </c>
      <c r="AA11" s="135"/>
      <c r="AB11" s="33"/>
      <c r="AC11" s="135"/>
      <c r="AD11" s="34"/>
      <c r="AE11" s="135"/>
      <c r="AF11" s="33"/>
      <c r="AG11" s="144" t="s">
        <v>573</v>
      </c>
      <c r="AH11" s="32"/>
      <c r="AI11" s="144" t="s">
        <v>572</v>
      </c>
      <c r="AJ11" s="32"/>
      <c r="AK11" s="144" t="s">
        <v>571</v>
      </c>
      <c r="AL11" s="32"/>
      <c r="AM11" s="144" t="s">
        <v>570</v>
      </c>
      <c r="AN11" s="33"/>
      <c r="AO11" s="144" t="s">
        <v>571</v>
      </c>
      <c r="AQ11" s="144" t="s">
        <v>570</v>
      </c>
    </row>
    <row r="12" spans="1:47" ht="12.75" customHeight="1" x14ac:dyDescent="0.2">
      <c r="A12" s="136"/>
      <c r="B12" s="33"/>
      <c r="C12" s="136"/>
      <c r="D12" s="34"/>
      <c r="E12" s="136"/>
      <c r="F12" s="33"/>
      <c r="G12" s="136"/>
      <c r="H12" s="32"/>
      <c r="I12" s="136"/>
      <c r="J12" s="32"/>
      <c r="K12" s="136"/>
      <c r="L12" s="32"/>
      <c r="M12" s="136"/>
      <c r="N12" s="33"/>
      <c r="O12" s="136"/>
      <c r="P12" s="35"/>
      <c r="Q12" s="136"/>
      <c r="AA12" s="136"/>
      <c r="AB12" s="33"/>
      <c r="AC12" s="136"/>
      <c r="AD12" s="34"/>
      <c r="AE12" s="136"/>
      <c r="AF12" s="33"/>
      <c r="AG12" s="136"/>
      <c r="AH12" s="32"/>
      <c r="AI12" s="136"/>
      <c r="AJ12" s="32"/>
      <c r="AK12" s="136"/>
      <c r="AL12" s="32"/>
      <c r="AM12" s="136"/>
      <c r="AN12" s="33"/>
      <c r="AO12" s="136"/>
      <c r="AP12" s="35"/>
      <c r="AQ12" s="136"/>
    </row>
    <row r="13" spans="1:47" ht="12.75" customHeight="1" x14ac:dyDescent="0.2">
      <c r="A13" s="47"/>
      <c r="B13" s="33"/>
      <c r="C13" s="33"/>
      <c r="D13" s="34"/>
      <c r="E13" s="33"/>
      <c r="F13" s="33"/>
      <c r="G13" s="46"/>
      <c r="H13" s="32"/>
      <c r="I13" s="46"/>
      <c r="J13" s="32"/>
      <c r="K13" s="33"/>
      <c r="L13" s="32"/>
      <c r="M13" s="45"/>
      <c r="N13" s="33"/>
      <c r="O13" s="33"/>
      <c r="P13" s="45"/>
      <c r="Q13" s="44"/>
      <c r="AA13" s="47"/>
      <c r="AB13" s="33"/>
      <c r="AC13" s="33"/>
      <c r="AD13" s="34"/>
      <c r="AE13" s="33"/>
      <c r="AF13" s="33"/>
      <c r="AG13" s="46"/>
      <c r="AH13" s="32"/>
      <c r="AI13" s="46"/>
      <c r="AJ13" s="32"/>
      <c r="AK13" s="33"/>
      <c r="AL13" s="32"/>
      <c r="AM13" s="45"/>
      <c r="AN13" s="33"/>
      <c r="AO13" s="33"/>
      <c r="AP13" s="45"/>
      <c r="AQ13" s="44"/>
    </row>
    <row r="14" spans="1:47" ht="12.75" customHeight="1" x14ac:dyDescent="0.2">
      <c r="A14" s="19" t="s">
        <v>558</v>
      </c>
      <c r="B14" s="18"/>
      <c r="C14" s="15">
        <v>0.8</v>
      </c>
      <c r="D14" s="18"/>
      <c r="E14" s="15">
        <v>1.1000000000000001</v>
      </c>
      <c r="F14" s="17"/>
      <c r="G14" s="17">
        <v>-110</v>
      </c>
      <c r="H14" s="18"/>
      <c r="I14" s="15">
        <v>-21</v>
      </c>
      <c r="J14" s="17"/>
      <c r="K14" s="15">
        <v>-0.1</v>
      </c>
      <c r="L14" s="18"/>
      <c r="M14" s="15">
        <v>0.8</v>
      </c>
      <c r="N14" s="18"/>
      <c r="O14" s="15">
        <v>-0.8</v>
      </c>
      <c r="P14" s="18"/>
      <c r="Q14" s="15">
        <v>2.9</v>
      </c>
      <c r="AA14" s="19" t="s">
        <v>558</v>
      </c>
      <c r="AB14" s="18"/>
      <c r="AC14" s="15">
        <v>0.81</v>
      </c>
      <c r="AD14" s="18"/>
      <c r="AE14" s="15">
        <v>1.06</v>
      </c>
      <c r="AF14" s="17"/>
      <c r="AG14" s="17">
        <v>-113</v>
      </c>
      <c r="AH14" s="18"/>
      <c r="AI14" s="15">
        <v>-21.04</v>
      </c>
      <c r="AJ14" s="17"/>
      <c r="AK14" s="15">
        <v>-0.05</v>
      </c>
      <c r="AL14" s="18"/>
      <c r="AM14" s="15">
        <v>0.78</v>
      </c>
      <c r="AN14" s="18"/>
      <c r="AO14" s="15">
        <v>-0.78</v>
      </c>
      <c r="AP14" s="18"/>
      <c r="AQ14" s="15">
        <v>2.93</v>
      </c>
    </row>
    <row r="15" spans="1:47" ht="12.75" customHeight="1" x14ac:dyDescent="0.2">
      <c r="A15" s="27" t="s">
        <v>557</v>
      </c>
      <c r="B15" s="18"/>
      <c r="C15" s="15">
        <v>1.2</v>
      </c>
      <c r="D15" s="18"/>
      <c r="E15" s="15">
        <v>3</v>
      </c>
      <c r="F15" s="17"/>
      <c r="G15" s="17">
        <v>-400</v>
      </c>
      <c r="H15" s="18"/>
      <c r="I15" s="15">
        <v>-13.3</v>
      </c>
      <c r="J15" s="17"/>
      <c r="K15" s="15">
        <v>0.1</v>
      </c>
      <c r="L15" s="18"/>
      <c r="M15" s="15">
        <v>3.9</v>
      </c>
      <c r="N15" s="18"/>
      <c r="O15" s="15">
        <v>-1.1000000000000001</v>
      </c>
      <c r="P15" s="18"/>
      <c r="Q15" s="15">
        <v>7.3</v>
      </c>
      <c r="AA15" s="27" t="s">
        <v>557</v>
      </c>
      <c r="AB15" s="18"/>
      <c r="AC15" s="15">
        <v>1.21</v>
      </c>
      <c r="AD15" s="18"/>
      <c r="AE15" s="15">
        <v>3.03</v>
      </c>
      <c r="AF15" s="17"/>
      <c r="AG15" s="17">
        <v>-403</v>
      </c>
      <c r="AH15" s="18"/>
      <c r="AI15" s="15">
        <v>-13.25</v>
      </c>
      <c r="AJ15" s="17"/>
      <c r="AK15" s="15">
        <v>0.14000000000000001</v>
      </c>
      <c r="AL15" s="18"/>
      <c r="AM15" s="15">
        <v>3.87</v>
      </c>
      <c r="AN15" s="18"/>
      <c r="AO15" s="15">
        <v>-1.1100000000000001</v>
      </c>
      <c r="AP15" s="18"/>
      <c r="AQ15" s="15">
        <v>7.27</v>
      </c>
    </row>
    <row r="16" spans="1:47" ht="12.75" customHeight="1" x14ac:dyDescent="0.2">
      <c r="A16" s="19" t="s">
        <v>556</v>
      </c>
      <c r="B16" s="18"/>
      <c r="C16" s="15">
        <v>1.8</v>
      </c>
      <c r="D16" s="18"/>
      <c r="E16" s="15">
        <v>6.6</v>
      </c>
      <c r="F16" s="17"/>
      <c r="G16" s="17">
        <v>-1010</v>
      </c>
      <c r="H16" s="18"/>
      <c r="I16" s="15">
        <v>-11.3</v>
      </c>
      <c r="J16" s="17"/>
      <c r="K16" s="15">
        <v>0.6</v>
      </c>
      <c r="L16" s="18"/>
      <c r="M16" s="15">
        <v>10.199999999999999</v>
      </c>
      <c r="N16" s="18"/>
      <c r="O16" s="15">
        <v>-1.5</v>
      </c>
      <c r="P16" s="18"/>
      <c r="Q16" s="15">
        <v>12.1</v>
      </c>
      <c r="AA16" s="19" t="s">
        <v>556</v>
      </c>
      <c r="AB16" s="18"/>
      <c r="AC16" s="15">
        <v>1.78</v>
      </c>
      <c r="AD16" s="18"/>
      <c r="AE16" s="15">
        <v>6.63</v>
      </c>
      <c r="AF16" s="17"/>
      <c r="AG16" s="17">
        <v>-1005</v>
      </c>
      <c r="AH16" s="18"/>
      <c r="AI16" s="15">
        <v>-11.28</v>
      </c>
      <c r="AJ16" s="17"/>
      <c r="AK16" s="15">
        <v>0.57999999999999996</v>
      </c>
      <c r="AL16" s="18"/>
      <c r="AM16" s="15">
        <v>10.17</v>
      </c>
      <c r="AN16" s="18"/>
      <c r="AO16" s="15">
        <v>-1.53</v>
      </c>
      <c r="AP16" s="18"/>
      <c r="AQ16" s="15">
        <v>12.07</v>
      </c>
    </row>
    <row r="17" spans="1:47" ht="12.75" customHeight="1" x14ac:dyDescent="0.2">
      <c r="A17" s="19" t="s">
        <v>555</v>
      </c>
      <c r="B17" s="18"/>
      <c r="C17" s="15">
        <v>2.2000000000000002</v>
      </c>
      <c r="D17" s="18"/>
      <c r="E17" s="15">
        <v>11.3</v>
      </c>
      <c r="F17" s="17"/>
      <c r="G17" s="17">
        <v>-2030</v>
      </c>
      <c r="H17" s="18"/>
      <c r="I17" s="15">
        <v>-10.5</v>
      </c>
      <c r="J17" s="17"/>
      <c r="K17" s="15">
        <v>1.2</v>
      </c>
      <c r="L17" s="18"/>
      <c r="M17" s="15">
        <v>18.8</v>
      </c>
      <c r="N17" s="18"/>
      <c r="O17" s="15">
        <v>-1.8</v>
      </c>
      <c r="P17" s="18"/>
      <c r="Q17" s="15">
        <v>15.5</v>
      </c>
      <c r="AA17" s="19" t="s">
        <v>555</v>
      </c>
      <c r="AB17" s="18"/>
      <c r="AC17" s="15">
        <v>2.2000000000000002</v>
      </c>
      <c r="AD17" s="18"/>
      <c r="AE17" s="15">
        <v>11.34</v>
      </c>
      <c r="AF17" s="17"/>
      <c r="AG17" s="17">
        <v>-2033</v>
      </c>
      <c r="AH17" s="18"/>
      <c r="AI17" s="15">
        <v>-10.51</v>
      </c>
      <c r="AJ17" s="17"/>
      <c r="AK17" s="15">
        <v>1.22</v>
      </c>
      <c r="AL17" s="18"/>
      <c r="AM17" s="15">
        <v>18.82</v>
      </c>
      <c r="AN17" s="18"/>
      <c r="AO17" s="15">
        <v>-1.82</v>
      </c>
      <c r="AP17" s="18"/>
      <c r="AQ17" s="15">
        <v>15.51</v>
      </c>
    </row>
    <row r="18" spans="1:47" ht="12.75" customHeight="1" x14ac:dyDescent="0.2">
      <c r="A18" s="19" t="s">
        <v>554</v>
      </c>
      <c r="B18" s="18"/>
      <c r="C18" s="15">
        <v>6.6</v>
      </c>
      <c r="D18" s="18"/>
      <c r="E18" s="15">
        <v>77.7</v>
      </c>
      <c r="F18" s="17"/>
      <c r="G18" s="17">
        <v>-16660</v>
      </c>
      <c r="H18" s="18"/>
      <c r="I18" s="15">
        <v>-18.600000000000001</v>
      </c>
      <c r="J18" s="17"/>
      <c r="K18" s="15">
        <v>-1.9</v>
      </c>
      <c r="L18" s="18"/>
      <c r="M18" s="15">
        <v>66.2</v>
      </c>
      <c r="N18" s="18"/>
      <c r="O18" s="15">
        <v>-4.9000000000000004</v>
      </c>
      <c r="P18" s="18"/>
      <c r="Q18" s="15">
        <v>21.2</v>
      </c>
      <c r="AA18" s="19" t="s">
        <v>554</v>
      </c>
      <c r="AB18" s="18"/>
      <c r="AC18" s="15">
        <v>6.57</v>
      </c>
      <c r="AD18" s="18"/>
      <c r="AE18" s="15">
        <v>77.680000000000007</v>
      </c>
      <c r="AF18" s="17"/>
      <c r="AG18" s="17">
        <v>-16658</v>
      </c>
      <c r="AH18" s="18"/>
      <c r="AI18" s="15">
        <v>-18.62</v>
      </c>
      <c r="AJ18" s="17"/>
      <c r="AK18" s="15">
        <v>-1.87</v>
      </c>
      <c r="AL18" s="18"/>
      <c r="AM18" s="15">
        <v>66.2</v>
      </c>
      <c r="AN18" s="18"/>
      <c r="AO18" s="15">
        <v>-4.8600000000000003</v>
      </c>
      <c r="AP18" s="18"/>
      <c r="AQ18" s="15">
        <v>21.23</v>
      </c>
    </row>
    <row r="19" spans="1:47" ht="12.75" customHeight="1" x14ac:dyDescent="0.2">
      <c r="A19" s="19" t="s">
        <v>553</v>
      </c>
      <c r="B19" s="18"/>
      <c r="C19" s="15">
        <v>4.0999999999999996</v>
      </c>
      <c r="D19" s="18"/>
      <c r="E19" s="15">
        <v>100</v>
      </c>
      <c r="F19" s="17"/>
      <c r="G19" s="17">
        <v>-2940</v>
      </c>
      <c r="H19" s="18"/>
      <c r="I19" s="15">
        <v>-16.3</v>
      </c>
      <c r="J19" s="17"/>
      <c r="K19" s="15">
        <v>0</v>
      </c>
      <c r="L19" s="18"/>
      <c r="M19" s="15">
        <v>100</v>
      </c>
      <c r="N19" s="18"/>
      <c r="O19" s="15">
        <v>-3.3</v>
      </c>
      <c r="P19" s="18"/>
      <c r="Q19" s="15">
        <v>16.8</v>
      </c>
      <c r="AA19" s="19" t="s">
        <v>553</v>
      </c>
      <c r="AB19" s="18"/>
      <c r="AC19" s="15">
        <v>4.09</v>
      </c>
      <c r="AD19" s="18"/>
      <c r="AE19" s="15">
        <v>100</v>
      </c>
      <c r="AF19" s="17"/>
      <c r="AG19" s="17">
        <v>-2941</v>
      </c>
      <c r="AH19" s="18"/>
      <c r="AI19" s="15">
        <v>-16.32</v>
      </c>
      <c r="AJ19" s="17"/>
      <c r="AK19" s="15">
        <v>0</v>
      </c>
      <c r="AL19" s="18"/>
      <c r="AM19" s="15">
        <v>100</v>
      </c>
      <c r="AN19" s="18"/>
      <c r="AO19" s="15">
        <v>-3.27</v>
      </c>
      <c r="AP19" s="18"/>
      <c r="AQ19" s="15">
        <v>16.78</v>
      </c>
    </row>
    <row r="20" spans="1:47" ht="12.75" customHeight="1" x14ac:dyDescent="0.2">
      <c r="A20" s="26"/>
      <c r="C20" s="15"/>
      <c r="D20" s="23"/>
      <c r="E20" s="25"/>
      <c r="F20" s="22"/>
      <c r="G20" s="17"/>
      <c r="I20" s="25"/>
      <c r="J20" s="22"/>
      <c r="K20" s="25"/>
      <c r="L20" s="23"/>
      <c r="M20" s="25"/>
      <c r="N20" s="23"/>
      <c r="O20" s="25"/>
      <c r="P20" s="23"/>
      <c r="Q20" s="25"/>
      <c r="AA20" s="26"/>
      <c r="AC20" s="25"/>
      <c r="AD20" s="23"/>
      <c r="AE20" s="25"/>
      <c r="AF20" s="22"/>
      <c r="AG20" s="22"/>
      <c r="AI20" s="25"/>
      <c r="AJ20" s="22"/>
      <c r="AK20" s="25"/>
      <c r="AL20" s="23"/>
      <c r="AM20" s="25"/>
      <c r="AN20" s="23"/>
      <c r="AO20" s="25"/>
      <c r="AP20" s="23"/>
      <c r="AQ20" s="25"/>
    </row>
    <row r="21" spans="1:47" ht="12.75" customHeight="1" x14ac:dyDescent="0.2">
      <c r="A21" s="24" t="s">
        <v>552</v>
      </c>
      <c r="C21" s="15"/>
      <c r="D21" s="23"/>
      <c r="E21" s="20"/>
      <c r="F21" s="22"/>
      <c r="G21" s="17"/>
      <c r="I21" s="20"/>
      <c r="J21" s="22"/>
      <c r="K21" s="20"/>
      <c r="L21" s="23"/>
      <c r="M21" s="20"/>
      <c r="N21" s="23"/>
      <c r="O21" s="20"/>
      <c r="P21" s="23"/>
      <c r="Q21" s="20"/>
      <c r="AA21" s="24" t="s">
        <v>552</v>
      </c>
      <c r="AC21" s="20"/>
      <c r="AD21" s="23"/>
      <c r="AE21" s="20"/>
      <c r="AF21" s="22"/>
      <c r="AG21" s="22"/>
      <c r="AI21" s="20"/>
      <c r="AJ21" s="22"/>
      <c r="AK21" s="20"/>
      <c r="AL21" s="23"/>
      <c r="AM21" s="20"/>
      <c r="AN21" s="23"/>
      <c r="AO21" s="20"/>
      <c r="AP21" s="23"/>
      <c r="AQ21" s="20"/>
    </row>
    <row r="22" spans="1:47" ht="12.75" customHeight="1" x14ac:dyDescent="0.2">
      <c r="A22" s="19" t="s">
        <v>551</v>
      </c>
      <c r="B22" s="18"/>
      <c r="C22" s="15">
        <v>2.2999999999999998</v>
      </c>
      <c r="D22" s="18"/>
      <c r="E22" s="15">
        <v>7.9</v>
      </c>
      <c r="F22" s="17"/>
      <c r="G22" s="17">
        <v>-3270</v>
      </c>
      <c r="H22" s="18"/>
      <c r="I22" s="15">
        <v>-9.3000000000000007</v>
      </c>
      <c r="J22" s="17"/>
      <c r="K22" s="15">
        <v>1.2</v>
      </c>
      <c r="L22" s="18"/>
      <c r="M22" s="15">
        <v>15.1</v>
      </c>
      <c r="N22" s="18"/>
      <c r="O22" s="15">
        <v>-1.9</v>
      </c>
      <c r="P22" s="18"/>
      <c r="Q22" s="15">
        <v>18.3</v>
      </c>
      <c r="AA22" s="19" t="s">
        <v>551</v>
      </c>
      <c r="AB22" s="18"/>
      <c r="AC22" s="15">
        <v>2.34</v>
      </c>
      <c r="AD22" s="18"/>
      <c r="AE22" s="15">
        <v>7.88</v>
      </c>
      <c r="AF22" s="17"/>
      <c r="AG22" s="17">
        <v>-3268</v>
      </c>
      <c r="AH22" s="18"/>
      <c r="AI22" s="15">
        <v>-9.26</v>
      </c>
      <c r="AJ22" s="17"/>
      <c r="AK22" s="15">
        <v>1.17</v>
      </c>
      <c r="AL22" s="18"/>
      <c r="AM22" s="15">
        <v>15.05</v>
      </c>
      <c r="AN22" s="18"/>
      <c r="AO22" s="15">
        <v>-1.87</v>
      </c>
      <c r="AP22" s="18"/>
      <c r="AQ22" s="15">
        <v>18.32</v>
      </c>
    </row>
    <row r="23" spans="1:47" ht="12.75" customHeight="1" x14ac:dyDescent="0.2">
      <c r="A23" s="19" t="s">
        <v>550</v>
      </c>
      <c r="B23" s="18"/>
      <c r="C23" s="15">
        <v>2.8</v>
      </c>
      <c r="D23" s="18"/>
      <c r="E23" s="15">
        <v>6.2</v>
      </c>
      <c r="F23" s="17"/>
      <c r="G23" s="17">
        <v>-5350</v>
      </c>
      <c r="H23" s="18"/>
      <c r="I23" s="15">
        <v>-9.6999999999999993</v>
      </c>
      <c r="J23" s="17"/>
      <c r="K23" s="15">
        <v>0.8</v>
      </c>
      <c r="L23" s="18"/>
      <c r="M23" s="15">
        <v>11.2</v>
      </c>
      <c r="N23" s="18"/>
      <c r="O23" s="15">
        <v>-2.1</v>
      </c>
      <c r="P23" s="18"/>
      <c r="Q23" s="15">
        <v>20</v>
      </c>
      <c r="AA23" s="19" t="s">
        <v>550</v>
      </c>
      <c r="AB23" s="18"/>
      <c r="AC23" s="15">
        <v>2.75</v>
      </c>
      <c r="AD23" s="18"/>
      <c r="AE23" s="15">
        <v>6.15</v>
      </c>
      <c r="AF23" s="17"/>
      <c r="AG23" s="17">
        <v>-5354</v>
      </c>
      <c r="AH23" s="18"/>
      <c r="AI23" s="15">
        <v>-9.68</v>
      </c>
      <c r="AJ23" s="17"/>
      <c r="AK23" s="15">
        <v>0.82</v>
      </c>
      <c r="AL23" s="18"/>
      <c r="AM23" s="15">
        <v>11.2</v>
      </c>
      <c r="AN23" s="18"/>
      <c r="AO23" s="15">
        <v>-2.14</v>
      </c>
      <c r="AP23" s="18"/>
      <c r="AQ23" s="15">
        <v>20.010000000000002</v>
      </c>
    </row>
    <row r="24" spans="1:47" ht="12.75" customHeight="1" x14ac:dyDescent="0.2">
      <c r="A24" s="19" t="s">
        <v>549</v>
      </c>
      <c r="B24" s="18"/>
      <c r="C24" s="15">
        <v>6</v>
      </c>
      <c r="D24" s="18"/>
      <c r="E24" s="15">
        <v>16.3</v>
      </c>
      <c r="F24" s="17"/>
      <c r="G24" s="17">
        <v>-18490</v>
      </c>
      <c r="H24" s="18"/>
      <c r="I24" s="15">
        <v>-17.600000000000001</v>
      </c>
      <c r="J24" s="17"/>
      <c r="K24" s="15">
        <v>-0.2</v>
      </c>
      <c r="L24" s="18"/>
      <c r="M24" s="15">
        <v>14.9</v>
      </c>
      <c r="N24" s="18"/>
      <c r="O24" s="15">
        <v>-4.5</v>
      </c>
      <c r="P24" s="18"/>
      <c r="Q24" s="15">
        <v>21</v>
      </c>
      <c r="AA24" s="19" t="s">
        <v>549</v>
      </c>
      <c r="AB24" s="18"/>
      <c r="AC24" s="15">
        <v>6</v>
      </c>
      <c r="AD24" s="18"/>
      <c r="AE24" s="15">
        <v>16.309999999999999</v>
      </c>
      <c r="AF24" s="17"/>
      <c r="AG24" s="17">
        <v>-18485</v>
      </c>
      <c r="AH24" s="18"/>
      <c r="AI24" s="15">
        <v>-17.579999999999998</v>
      </c>
      <c r="AJ24" s="17"/>
      <c r="AK24" s="15">
        <v>-0.23</v>
      </c>
      <c r="AL24" s="18"/>
      <c r="AM24" s="15">
        <v>14.91</v>
      </c>
      <c r="AN24" s="18"/>
      <c r="AO24" s="15">
        <v>-4.47</v>
      </c>
      <c r="AP24" s="18"/>
      <c r="AQ24" s="15">
        <v>20.97</v>
      </c>
    </row>
    <row r="25" spans="1:47" ht="12.75" customHeight="1" x14ac:dyDescent="0.2">
      <c r="A25" s="19" t="s">
        <v>548</v>
      </c>
      <c r="B25" s="18"/>
      <c r="C25" s="15">
        <v>13.5</v>
      </c>
      <c r="D25" s="18"/>
      <c r="E25" s="15">
        <v>47.3</v>
      </c>
      <c r="F25" s="17"/>
      <c r="G25" s="17">
        <v>-214690</v>
      </c>
      <c r="H25" s="18"/>
      <c r="I25" s="15">
        <v>-26.9</v>
      </c>
      <c r="J25" s="17"/>
      <c r="K25" s="15">
        <v>-3.6</v>
      </c>
      <c r="L25" s="18"/>
      <c r="M25" s="15">
        <v>25</v>
      </c>
      <c r="N25" s="18"/>
      <c r="O25" s="15">
        <v>-9</v>
      </c>
      <c r="P25" s="18"/>
      <c r="Q25" s="15">
        <v>24.4</v>
      </c>
      <c r="AA25" s="19" t="s">
        <v>548</v>
      </c>
      <c r="AB25" s="18"/>
      <c r="AC25" s="15">
        <v>13.52</v>
      </c>
      <c r="AD25" s="18"/>
      <c r="AE25" s="15">
        <v>47.34</v>
      </c>
      <c r="AF25" s="17"/>
      <c r="AG25" s="17">
        <v>-214693</v>
      </c>
      <c r="AH25" s="18"/>
      <c r="AI25" s="15">
        <v>-26.94</v>
      </c>
      <c r="AJ25" s="17"/>
      <c r="AK25" s="15">
        <v>-3.64</v>
      </c>
      <c r="AL25" s="18"/>
      <c r="AM25" s="15">
        <v>25.04</v>
      </c>
      <c r="AN25" s="18"/>
      <c r="AO25" s="15">
        <v>-9</v>
      </c>
      <c r="AP25" s="18"/>
      <c r="AQ25" s="15">
        <v>24.42</v>
      </c>
    </row>
    <row r="26" spans="1:47" ht="12.75" customHeight="1" x14ac:dyDescent="0.2">
      <c r="A26" s="19" t="s">
        <v>547</v>
      </c>
      <c r="B26" s="18"/>
      <c r="C26" s="15">
        <v>14.2</v>
      </c>
      <c r="D26" s="18"/>
      <c r="E26" s="15">
        <v>24.2</v>
      </c>
      <c r="F26" s="17"/>
      <c r="G26" s="17">
        <v>-1066460</v>
      </c>
      <c r="H26" s="18"/>
      <c r="I26" s="15">
        <v>-27.1</v>
      </c>
      <c r="J26" s="17"/>
      <c r="K26" s="15">
        <v>-1.9</v>
      </c>
      <c r="L26" s="18"/>
      <c r="M26" s="15">
        <v>12.7</v>
      </c>
      <c r="N26" s="18"/>
      <c r="O26" s="15">
        <v>-9.3000000000000007</v>
      </c>
      <c r="P26" s="18"/>
      <c r="Q26" s="15">
        <v>25.1</v>
      </c>
      <c r="AA26" s="19" t="s">
        <v>547</v>
      </c>
      <c r="AB26" s="18"/>
      <c r="AC26" s="15">
        <v>14.24</v>
      </c>
      <c r="AD26" s="18"/>
      <c r="AE26" s="15">
        <v>24.2</v>
      </c>
      <c r="AF26" s="17"/>
      <c r="AG26" s="17">
        <v>-1066463</v>
      </c>
      <c r="AH26" s="18"/>
      <c r="AI26" s="15">
        <v>-27.07</v>
      </c>
      <c r="AJ26" s="17"/>
      <c r="AK26" s="15">
        <v>-1.87</v>
      </c>
      <c r="AL26" s="18"/>
      <c r="AM26" s="15">
        <v>12.72</v>
      </c>
      <c r="AN26" s="18"/>
      <c r="AO26" s="15">
        <v>-9.33</v>
      </c>
      <c r="AP26" s="18"/>
      <c r="AQ26" s="15">
        <v>25.14</v>
      </c>
    </row>
    <row r="28" spans="1:47" s="31" customFormat="1" x14ac:dyDescent="0.2">
      <c r="A28" s="43"/>
      <c r="B28" s="43"/>
      <c r="C28" s="43"/>
      <c r="D28" s="43"/>
      <c r="E28" s="43"/>
      <c r="F28" s="43"/>
      <c r="G28" s="43"/>
      <c r="H28" s="43"/>
      <c r="I28" s="43"/>
      <c r="J28" s="43"/>
      <c r="K28" s="43"/>
      <c r="L28" s="43"/>
      <c r="M28" s="43"/>
      <c r="N28" s="43"/>
      <c r="O28" s="43"/>
      <c r="P28" s="43"/>
      <c r="Q28" s="43"/>
      <c r="AA28" s="43"/>
      <c r="AB28" s="43"/>
      <c r="AC28" s="43"/>
      <c r="AD28" s="43"/>
      <c r="AE28" s="43"/>
      <c r="AF28" s="43"/>
      <c r="AG28" s="43"/>
      <c r="AH28" s="43"/>
      <c r="AI28" s="43"/>
      <c r="AJ28" s="43"/>
      <c r="AK28" s="43"/>
      <c r="AL28" s="43"/>
      <c r="AM28" s="43"/>
      <c r="AN28" s="43"/>
      <c r="AO28" s="43"/>
      <c r="AP28" s="43"/>
      <c r="AQ28" s="43"/>
    </row>
    <row r="29" spans="1:47" ht="15.75" customHeight="1" x14ac:dyDescent="0.25">
      <c r="A29" s="140" t="s">
        <v>569</v>
      </c>
      <c r="B29" s="140"/>
      <c r="C29" s="140"/>
      <c r="D29" s="140"/>
      <c r="E29" s="140"/>
      <c r="F29" s="140"/>
      <c r="G29" s="140"/>
      <c r="H29" s="140"/>
      <c r="I29" s="140"/>
      <c r="J29" s="140"/>
      <c r="K29" s="140"/>
      <c r="L29" s="140"/>
      <c r="M29" s="140"/>
      <c r="N29" s="140"/>
      <c r="O29" s="140"/>
      <c r="P29" s="140"/>
      <c r="Q29" s="140"/>
      <c r="R29" s="140"/>
      <c r="S29" s="140"/>
      <c r="T29" s="140"/>
      <c r="U29" s="140"/>
      <c r="AA29" s="140" t="s">
        <v>569</v>
      </c>
      <c r="AB29" s="140"/>
      <c r="AC29" s="140"/>
      <c r="AD29" s="140"/>
      <c r="AE29" s="140"/>
      <c r="AF29" s="140"/>
      <c r="AG29" s="140"/>
      <c r="AH29" s="140"/>
      <c r="AI29" s="140"/>
      <c r="AJ29" s="140"/>
      <c r="AK29" s="140"/>
      <c r="AL29" s="140"/>
      <c r="AM29" s="140"/>
      <c r="AN29" s="140"/>
      <c r="AO29" s="140"/>
      <c r="AP29" s="140"/>
      <c r="AQ29" s="140"/>
      <c r="AR29" s="140"/>
      <c r="AS29" s="140"/>
      <c r="AT29" s="140"/>
      <c r="AU29" s="140"/>
    </row>
    <row r="30" spans="1:47" ht="15.75" customHeight="1" x14ac:dyDescent="0.25">
      <c r="A30" s="140" t="s">
        <v>587</v>
      </c>
      <c r="B30" s="140"/>
      <c r="C30" s="140"/>
      <c r="D30" s="140"/>
      <c r="E30" s="140"/>
      <c r="F30" s="140"/>
      <c r="G30" s="140"/>
      <c r="H30" s="140"/>
      <c r="I30" s="140"/>
      <c r="J30" s="140"/>
      <c r="K30" s="140"/>
      <c r="L30" s="140"/>
      <c r="M30" s="140"/>
      <c r="N30" s="140"/>
      <c r="O30" s="140"/>
      <c r="P30" s="140"/>
      <c r="Q30" s="140"/>
      <c r="R30" s="140"/>
      <c r="S30" s="140"/>
      <c r="T30" s="140"/>
      <c r="U30" s="140"/>
      <c r="AA30" s="140" t="s">
        <v>587</v>
      </c>
      <c r="AB30" s="140"/>
      <c r="AC30" s="140"/>
      <c r="AD30" s="140"/>
      <c r="AE30" s="140"/>
      <c r="AF30" s="140"/>
      <c r="AG30" s="140"/>
      <c r="AH30" s="140"/>
      <c r="AI30" s="140"/>
      <c r="AJ30" s="140"/>
      <c r="AK30" s="140"/>
      <c r="AL30" s="140"/>
      <c r="AM30" s="140"/>
      <c r="AN30" s="140"/>
      <c r="AO30" s="140"/>
      <c r="AP30" s="140"/>
      <c r="AQ30" s="140"/>
      <c r="AR30" s="140"/>
      <c r="AS30" s="140"/>
      <c r="AT30" s="140"/>
      <c r="AU30" s="140"/>
    </row>
    <row r="31" spans="1:47" ht="13.5" thickBot="1" x14ac:dyDescent="0.25">
      <c r="A31" s="42"/>
      <c r="B31" s="42"/>
      <c r="C31" s="42"/>
      <c r="D31" s="42"/>
      <c r="E31" s="42"/>
      <c r="F31" s="42"/>
      <c r="G31" s="42"/>
      <c r="H31" s="42"/>
      <c r="I31" s="42"/>
      <c r="J31" s="42"/>
      <c r="K31" s="42"/>
      <c r="L31" s="42"/>
      <c r="M31" s="42"/>
      <c r="N31" s="42"/>
      <c r="O31" s="42"/>
      <c r="P31" s="42"/>
      <c r="Q31" s="42"/>
      <c r="R31" s="42"/>
      <c r="S31" s="42"/>
      <c r="AA31" s="42"/>
      <c r="AB31" s="42"/>
      <c r="AC31" s="42"/>
      <c r="AD31" s="42"/>
      <c r="AE31" s="42"/>
      <c r="AF31" s="42"/>
      <c r="AG31" s="42"/>
      <c r="AH31" s="42"/>
      <c r="AI31" s="42"/>
      <c r="AJ31" s="42"/>
      <c r="AK31" s="42"/>
      <c r="AL31" s="42"/>
      <c r="AM31" s="42"/>
      <c r="AN31" s="42"/>
      <c r="AO31" s="42"/>
      <c r="AP31" s="42"/>
      <c r="AQ31" s="42"/>
      <c r="AR31" s="42"/>
      <c r="AS31" s="42"/>
    </row>
    <row r="32" spans="1:47" s="14" customFormat="1" ht="12.75" customHeight="1" thickTop="1" x14ac:dyDescent="0.2">
      <c r="A32" s="143" t="s">
        <v>567</v>
      </c>
      <c r="B32" s="41"/>
      <c r="C32" s="143" t="s">
        <v>566</v>
      </c>
      <c r="D32" s="143"/>
      <c r="E32" s="143"/>
      <c r="F32" s="37"/>
      <c r="G32" s="143" t="s">
        <v>565</v>
      </c>
      <c r="H32" s="143"/>
      <c r="I32" s="143"/>
      <c r="J32" s="40"/>
      <c r="K32" s="143" t="s">
        <v>564</v>
      </c>
      <c r="L32" s="143"/>
      <c r="M32" s="143"/>
      <c r="N32" s="39"/>
      <c r="O32" s="143" t="s">
        <v>563</v>
      </c>
      <c r="P32" s="143"/>
      <c r="Q32" s="143"/>
      <c r="R32" s="38"/>
      <c r="S32" s="143" t="s">
        <v>562</v>
      </c>
      <c r="T32" s="7"/>
      <c r="U32" s="31"/>
      <c r="AA32" s="143" t="s">
        <v>567</v>
      </c>
      <c r="AB32" s="41"/>
      <c r="AC32" s="143" t="s">
        <v>566</v>
      </c>
      <c r="AD32" s="143"/>
      <c r="AE32" s="143"/>
      <c r="AF32" s="37"/>
      <c r="AG32" s="143" t="s">
        <v>565</v>
      </c>
      <c r="AH32" s="143"/>
      <c r="AI32" s="143"/>
      <c r="AJ32" s="40"/>
      <c r="AK32" s="143" t="s">
        <v>564</v>
      </c>
      <c r="AL32" s="143"/>
      <c r="AM32" s="143"/>
      <c r="AN32" s="39"/>
      <c r="AO32" s="143" t="s">
        <v>563</v>
      </c>
      <c r="AP32" s="143"/>
      <c r="AQ32" s="143"/>
      <c r="AR32" s="38"/>
      <c r="AS32" s="143" t="s">
        <v>562</v>
      </c>
      <c r="AT32" s="7"/>
      <c r="AU32" s="31"/>
    </row>
    <row r="33" spans="1:47" s="14" customFormat="1" ht="12.75" customHeight="1" x14ac:dyDescent="0.2">
      <c r="A33" s="135"/>
      <c r="B33" s="33"/>
      <c r="C33" s="136"/>
      <c r="D33" s="136"/>
      <c r="E33" s="136"/>
      <c r="F33" s="37"/>
      <c r="G33" s="136"/>
      <c r="H33" s="136"/>
      <c r="I33" s="136"/>
      <c r="J33" s="34"/>
      <c r="K33" s="136"/>
      <c r="L33" s="136"/>
      <c r="M33" s="136"/>
      <c r="N33" s="36"/>
      <c r="O33" s="136"/>
      <c r="P33" s="136"/>
      <c r="Q33" s="136"/>
      <c r="R33" s="35"/>
      <c r="S33" s="135"/>
      <c r="T33" s="7"/>
      <c r="U33" s="31"/>
      <c r="AA33" s="135"/>
      <c r="AB33" s="33"/>
      <c r="AC33" s="136"/>
      <c r="AD33" s="136"/>
      <c r="AE33" s="136"/>
      <c r="AF33" s="37"/>
      <c r="AG33" s="136"/>
      <c r="AH33" s="136"/>
      <c r="AI33" s="136"/>
      <c r="AJ33" s="34"/>
      <c r="AK33" s="136"/>
      <c r="AL33" s="136"/>
      <c r="AM33" s="136"/>
      <c r="AN33" s="36"/>
      <c r="AO33" s="136"/>
      <c r="AP33" s="136"/>
      <c r="AQ33" s="136"/>
      <c r="AR33" s="35"/>
      <c r="AS33" s="135"/>
      <c r="AT33" s="7"/>
      <c r="AU33" s="31"/>
    </row>
    <row r="34" spans="1:47" s="14" customFormat="1" ht="12.75" customHeight="1" x14ac:dyDescent="0.2">
      <c r="A34" s="135"/>
      <c r="B34" s="33"/>
      <c r="C34" s="144" t="s">
        <v>561</v>
      </c>
      <c r="D34" s="33"/>
      <c r="E34" s="144" t="s">
        <v>559</v>
      </c>
      <c r="F34" s="33"/>
      <c r="G34" s="135" t="s">
        <v>560</v>
      </c>
      <c r="H34" s="33"/>
      <c r="I34" s="135" t="s">
        <v>559</v>
      </c>
      <c r="J34" s="34"/>
      <c r="K34" s="135" t="s">
        <v>560</v>
      </c>
      <c r="L34" s="33"/>
      <c r="M34" s="135" t="s">
        <v>559</v>
      </c>
      <c r="N34" s="32"/>
      <c r="O34" s="135" t="s">
        <v>560</v>
      </c>
      <c r="P34" s="33"/>
      <c r="Q34" s="135" t="s">
        <v>559</v>
      </c>
      <c r="R34" s="32"/>
      <c r="S34" s="135"/>
      <c r="T34" s="7"/>
      <c r="U34" s="31"/>
      <c r="AA34" s="135"/>
      <c r="AB34" s="33"/>
      <c r="AC34" s="144" t="s">
        <v>561</v>
      </c>
      <c r="AD34" s="33"/>
      <c r="AE34" s="144" t="s">
        <v>559</v>
      </c>
      <c r="AF34" s="33"/>
      <c r="AG34" s="135" t="s">
        <v>560</v>
      </c>
      <c r="AH34" s="33"/>
      <c r="AI34" s="135" t="s">
        <v>559</v>
      </c>
      <c r="AJ34" s="34"/>
      <c r="AK34" s="135" t="s">
        <v>560</v>
      </c>
      <c r="AL34" s="33"/>
      <c r="AM34" s="135" t="s">
        <v>559</v>
      </c>
      <c r="AN34" s="32"/>
      <c r="AO34" s="135" t="s">
        <v>560</v>
      </c>
      <c r="AP34" s="33"/>
      <c r="AQ34" s="135" t="s">
        <v>559</v>
      </c>
      <c r="AR34" s="32"/>
      <c r="AS34" s="135"/>
      <c r="AT34" s="7"/>
      <c r="AU34" s="31"/>
    </row>
    <row r="35" spans="1:47" s="14" customFormat="1" ht="12.75" customHeight="1" x14ac:dyDescent="0.2">
      <c r="A35" s="136"/>
      <c r="B35" s="33"/>
      <c r="C35" s="136"/>
      <c r="D35" s="33"/>
      <c r="E35" s="136"/>
      <c r="F35" s="33"/>
      <c r="G35" s="136"/>
      <c r="H35" s="33"/>
      <c r="I35" s="136"/>
      <c r="J35" s="34"/>
      <c r="K35" s="136"/>
      <c r="L35" s="33"/>
      <c r="M35" s="136"/>
      <c r="N35" s="32"/>
      <c r="O35" s="136"/>
      <c r="P35" s="33"/>
      <c r="Q35" s="136"/>
      <c r="R35" s="32"/>
      <c r="S35" s="136"/>
      <c r="T35" s="7"/>
      <c r="U35" s="31"/>
      <c r="AA35" s="136"/>
      <c r="AB35" s="33"/>
      <c r="AC35" s="136"/>
      <c r="AD35" s="33"/>
      <c r="AE35" s="136"/>
      <c r="AF35" s="33"/>
      <c r="AG35" s="136"/>
      <c r="AH35" s="33"/>
      <c r="AI35" s="136"/>
      <c r="AJ35" s="34"/>
      <c r="AK35" s="136"/>
      <c r="AL35" s="33"/>
      <c r="AM35" s="136"/>
      <c r="AN35" s="32"/>
      <c r="AO35" s="136"/>
      <c r="AP35" s="33"/>
      <c r="AQ35" s="136"/>
      <c r="AR35" s="32"/>
      <c r="AS35" s="136"/>
      <c r="AT35" s="7"/>
      <c r="AU35" s="31"/>
    </row>
    <row r="36" spans="1:47" s="14" customFormat="1" ht="12.75" customHeight="1" x14ac:dyDescent="0.2">
      <c r="A36" s="28"/>
      <c r="B36" s="28"/>
      <c r="C36" s="28"/>
      <c r="D36" s="28"/>
      <c r="E36" s="28"/>
      <c r="F36" s="28"/>
      <c r="G36" s="28"/>
      <c r="H36" s="28"/>
      <c r="I36" s="28"/>
      <c r="J36" s="30"/>
      <c r="K36" s="28"/>
      <c r="L36" s="28"/>
      <c r="M36" s="30"/>
      <c r="N36" s="29"/>
      <c r="O36" s="28"/>
      <c r="P36" s="28"/>
      <c r="Q36" s="28"/>
      <c r="R36" s="29"/>
      <c r="S36" s="28"/>
      <c r="AA36" s="28"/>
      <c r="AB36" s="28"/>
      <c r="AC36" s="28"/>
      <c r="AD36" s="28"/>
      <c r="AE36" s="28"/>
      <c r="AF36" s="28"/>
      <c r="AG36" s="28"/>
      <c r="AH36" s="28"/>
      <c r="AI36" s="28"/>
      <c r="AJ36" s="30"/>
      <c r="AK36" s="28"/>
      <c r="AL36" s="28"/>
      <c r="AM36" s="30"/>
      <c r="AN36" s="29"/>
      <c r="AO36" s="28"/>
      <c r="AP36" s="28"/>
      <c r="AQ36" s="28"/>
      <c r="AR36" s="29"/>
      <c r="AS36" s="28"/>
    </row>
    <row r="37" spans="1:47" s="14" customFormat="1" ht="12.75" customHeight="1" x14ac:dyDescent="0.2">
      <c r="A37" s="19" t="s">
        <v>558</v>
      </c>
      <c r="B37" s="18"/>
      <c r="C37" s="17">
        <v>48340</v>
      </c>
      <c r="D37" s="18"/>
      <c r="E37" s="15">
        <v>27.7</v>
      </c>
      <c r="F37" s="18"/>
      <c r="G37" s="17">
        <v>14430</v>
      </c>
      <c r="H37" s="17"/>
      <c r="I37" s="15">
        <v>4.4000000000000004</v>
      </c>
      <c r="J37" s="17"/>
      <c r="K37" s="17">
        <v>540</v>
      </c>
      <c r="L37" s="17"/>
      <c r="M37" s="15">
        <v>0.8</v>
      </c>
      <c r="N37" s="16"/>
      <c r="O37" s="17">
        <v>13900</v>
      </c>
      <c r="P37" s="16"/>
      <c r="Q37" s="15">
        <v>5.4</v>
      </c>
      <c r="R37" s="16"/>
      <c r="S37" s="15">
        <v>3.7</v>
      </c>
      <c r="T37" s="7"/>
      <c r="U37" s="7"/>
      <c r="X37" s="15"/>
      <c r="Y37" s="17"/>
      <c r="AA37" s="19" t="s">
        <v>558</v>
      </c>
      <c r="AB37" s="18"/>
      <c r="AC37" s="17">
        <v>48335</v>
      </c>
      <c r="AD37" s="18"/>
      <c r="AE37" s="15">
        <v>27.67</v>
      </c>
      <c r="AF37" s="18"/>
      <c r="AG37" s="17">
        <v>14434</v>
      </c>
      <c r="AH37" s="17"/>
      <c r="AI37" s="15">
        <v>4.4400000000000004</v>
      </c>
      <c r="AJ37" s="17"/>
      <c r="AK37" s="17">
        <v>536</v>
      </c>
      <c r="AL37" s="17"/>
      <c r="AM37" s="15">
        <v>0.82</v>
      </c>
      <c r="AN37" s="16"/>
      <c r="AO37" s="17">
        <v>13899</v>
      </c>
      <c r="AP37" s="16"/>
      <c r="AQ37" s="15">
        <v>5.35</v>
      </c>
      <c r="AR37" s="16"/>
      <c r="AS37" s="15">
        <v>3.71</v>
      </c>
      <c r="AT37" s="7"/>
      <c r="AU37" s="7"/>
    </row>
    <row r="38" spans="1:47" s="14" customFormat="1" ht="12.75" customHeight="1" x14ac:dyDescent="0.2">
      <c r="A38" s="27" t="s">
        <v>557</v>
      </c>
      <c r="B38" s="18"/>
      <c r="C38" s="17">
        <v>38630</v>
      </c>
      <c r="D38" s="18"/>
      <c r="E38" s="15">
        <v>22.1</v>
      </c>
      <c r="F38" s="18"/>
      <c r="G38" s="17">
        <v>36300</v>
      </c>
      <c r="H38" s="17"/>
      <c r="I38" s="15">
        <v>8.9</v>
      </c>
      <c r="J38" s="17"/>
      <c r="K38" s="17">
        <v>3040</v>
      </c>
      <c r="L38" s="17"/>
      <c r="M38" s="15">
        <v>3.7</v>
      </c>
      <c r="N38" s="16"/>
      <c r="O38" s="17">
        <v>33260</v>
      </c>
      <c r="P38" s="16"/>
      <c r="Q38" s="15">
        <v>10.199999999999999</v>
      </c>
      <c r="R38" s="16"/>
      <c r="S38" s="15">
        <v>8.4</v>
      </c>
      <c r="T38" s="7"/>
      <c r="U38" s="7"/>
      <c r="X38" s="15"/>
      <c r="Y38" s="17"/>
      <c r="AA38" s="27" t="s">
        <v>557</v>
      </c>
      <c r="AB38" s="18"/>
      <c r="AC38" s="17">
        <v>38629</v>
      </c>
      <c r="AD38" s="18"/>
      <c r="AE38" s="15">
        <v>22.11</v>
      </c>
      <c r="AF38" s="18"/>
      <c r="AG38" s="17">
        <v>36304</v>
      </c>
      <c r="AH38" s="17"/>
      <c r="AI38" s="15">
        <v>8.93</v>
      </c>
      <c r="AJ38" s="17"/>
      <c r="AK38" s="17">
        <v>3041</v>
      </c>
      <c r="AL38" s="17"/>
      <c r="AM38" s="15">
        <v>3.73</v>
      </c>
      <c r="AN38" s="16"/>
      <c r="AO38" s="17">
        <v>33263</v>
      </c>
      <c r="AP38" s="16"/>
      <c r="AQ38" s="15">
        <v>10.23</v>
      </c>
      <c r="AR38" s="16"/>
      <c r="AS38" s="15">
        <v>8.3800000000000008</v>
      </c>
      <c r="AT38" s="7"/>
      <c r="AU38" s="7"/>
    </row>
    <row r="39" spans="1:47" s="14" customFormat="1" ht="12.75" customHeight="1" x14ac:dyDescent="0.2">
      <c r="A39" s="19" t="s">
        <v>556</v>
      </c>
      <c r="B39" s="18"/>
      <c r="C39" s="17">
        <v>33890</v>
      </c>
      <c r="D39" s="18"/>
      <c r="E39" s="15">
        <v>19.399999999999999</v>
      </c>
      <c r="F39" s="18"/>
      <c r="G39" s="17">
        <v>65510</v>
      </c>
      <c r="H39" s="17"/>
      <c r="I39" s="15">
        <v>14.1</v>
      </c>
      <c r="J39" s="17"/>
      <c r="K39" s="17">
        <v>8910</v>
      </c>
      <c r="L39" s="17"/>
      <c r="M39" s="15">
        <v>9.6</v>
      </c>
      <c r="N39" s="16"/>
      <c r="O39" s="17">
        <v>56600</v>
      </c>
      <c r="P39" s="16"/>
      <c r="Q39" s="15">
        <v>15.3</v>
      </c>
      <c r="R39" s="16"/>
      <c r="S39" s="15">
        <v>13.6</v>
      </c>
      <c r="T39" s="7"/>
      <c r="U39" s="7"/>
      <c r="X39" s="15"/>
      <c r="Y39" s="17"/>
      <c r="AA39" s="19" t="s">
        <v>556</v>
      </c>
      <c r="AB39" s="18"/>
      <c r="AC39" s="17">
        <v>33885</v>
      </c>
      <c r="AD39" s="18"/>
      <c r="AE39" s="15">
        <v>19.399999999999999</v>
      </c>
      <c r="AF39" s="18"/>
      <c r="AG39" s="17">
        <v>65514</v>
      </c>
      <c r="AH39" s="17"/>
      <c r="AI39" s="15">
        <v>14.13</v>
      </c>
      <c r="AJ39" s="17"/>
      <c r="AK39" s="17">
        <v>8912</v>
      </c>
      <c r="AL39" s="17"/>
      <c r="AM39" s="15">
        <v>9.59</v>
      </c>
      <c r="AN39" s="16"/>
      <c r="AO39" s="17">
        <v>56602</v>
      </c>
      <c r="AP39" s="16"/>
      <c r="AQ39" s="15">
        <v>15.27</v>
      </c>
      <c r="AR39" s="16"/>
      <c r="AS39" s="15">
        <v>13.6</v>
      </c>
      <c r="AT39" s="7"/>
      <c r="AU39" s="7"/>
    </row>
    <row r="40" spans="1:47" s="14" customFormat="1" ht="12.75" customHeight="1" x14ac:dyDescent="0.2">
      <c r="A40" s="19" t="s">
        <v>555</v>
      </c>
      <c r="B40" s="18"/>
      <c r="C40" s="17">
        <v>28660</v>
      </c>
      <c r="D40" s="18"/>
      <c r="E40" s="15">
        <v>16.399999999999999</v>
      </c>
      <c r="F40" s="18"/>
      <c r="G40" s="17">
        <v>111590</v>
      </c>
      <c r="H40" s="17"/>
      <c r="I40" s="15">
        <v>20.399999999999999</v>
      </c>
      <c r="J40" s="17"/>
      <c r="K40" s="17">
        <v>19340</v>
      </c>
      <c r="L40" s="17"/>
      <c r="M40" s="15">
        <v>17.600000000000001</v>
      </c>
      <c r="N40" s="16"/>
      <c r="O40" s="17">
        <v>92250</v>
      </c>
      <c r="P40" s="16"/>
      <c r="Q40" s="15">
        <v>21.1</v>
      </c>
      <c r="R40" s="16"/>
      <c r="S40" s="15">
        <v>17.3</v>
      </c>
      <c r="T40" s="7"/>
      <c r="U40" s="7"/>
      <c r="X40" s="15"/>
      <c r="Y40" s="17"/>
      <c r="AA40" s="19" t="s">
        <v>555</v>
      </c>
      <c r="AB40" s="18"/>
      <c r="AC40" s="17">
        <v>28656</v>
      </c>
      <c r="AD40" s="18"/>
      <c r="AE40" s="15">
        <v>16.399999999999999</v>
      </c>
      <c r="AF40" s="18"/>
      <c r="AG40" s="17">
        <v>111586</v>
      </c>
      <c r="AH40" s="17"/>
      <c r="AI40" s="15">
        <v>20.36</v>
      </c>
      <c r="AJ40" s="17"/>
      <c r="AK40" s="17">
        <v>19339</v>
      </c>
      <c r="AL40" s="17"/>
      <c r="AM40" s="15">
        <v>17.600000000000001</v>
      </c>
      <c r="AN40" s="16"/>
      <c r="AO40" s="17">
        <v>92247</v>
      </c>
      <c r="AP40" s="16"/>
      <c r="AQ40" s="15">
        <v>21.05</v>
      </c>
      <c r="AR40" s="16"/>
      <c r="AS40" s="15">
        <v>17.329999999999998</v>
      </c>
      <c r="AT40" s="7"/>
      <c r="AU40" s="7"/>
    </row>
    <row r="41" spans="1:47" s="14" customFormat="1" ht="12.75" customHeight="1" x14ac:dyDescent="0.2">
      <c r="A41" s="19" t="s">
        <v>554</v>
      </c>
      <c r="B41" s="18"/>
      <c r="C41" s="17">
        <v>23960</v>
      </c>
      <c r="D41" s="18"/>
      <c r="E41" s="15">
        <v>13.7</v>
      </c>
      <c r="F41" s="18"/>
      <c r="G41" s="17">
        <v>342890</v>
      </c>
      <c r="H41" s="17"/>
      <c r="I41" s="15">
        <v>52.3</v>
      </c>
      <c r="J41" s="17"/>
      <c r="K41" s="17">
        <v>89460</v>
      </c>
      <c r="L41" s="17"/>
      <c r="M41" s="15">
        <v>68.099999999999994</v>
      </c>
      <c r="N41" s="16"/>
      <c r="O41" s="17">
        <v>253430</v>
      </c>
      <c r="P41" s="16"/>
      <c r="Q41" s="15">
        <v>48.4</v>
      </c>
      <c r="R41" s="16"/>
      <c r="S41" s="15">
        <v>26.1</v>
      </c>
      <c r="T41" s="7"/>
      <c r="U41" s="7"/>
      <c r="X41" s="15"/>
      <c r="Y41" s="17"/>
      <c r="AA41" s="19" t="s">
        <v>554</v>
      </c>
      <c r="AB41" s="18"/>
      <c r="AC41" s="17">
        <v>23960</v>
      </c>
      <c r="AD41" s="18"/>
      <c r="AE41" s="15">
        <v>13.72</v>
      </c>
      <c r="AF41" s="18"/>
      <c r="AG41" s="17">
        <v>342885</v>
      </c>
      <c r="AH41" s="17"/>
      <c r="AI41" s="15">
        <v>52.31</v>
      </c>
      <c r="AJ41" s="17"/>
      <c r="AK41" s="17">
        <v>89457</v>
      </c>
      <c r="AL41" s="17"/>
      <c r="AM41" s="15">
        <v>68.069999999999993</v>
      </c>
      <c r="AN41" s="16"/>
      <c r="AO41" s="17">
        <v>253427</v>
      </c>
      <c r="AP41" s="16"/>
      <c r="AQ41" s="15">
        <v>48.35</v>
      </c>
      <c r="AR41" s="16"/>
      <c r="AS41" s="15">
        <v>26.09</v>
      </c>
      <c r="AT41" s="7"/>
      <c r="AU41" s="7"/>
    </row>
    <row r="42" spans="1:47" s="14" customFormat="1" ht="12.75" customHeight="1" x14ac:dyDescent="0.2">
      <c r="A42" s="19" t="s">
        <v>553</v>
      </c>
      <c r="B42" s="18"/>
      <c r="C42" s="17">
        <v>174680</v>
      </c>
      <c r="D42" s="18"/>
      <c r="E42" s="15">
        <v>100</v>
      </c>
      <c r="F42" s="18"/>
      <c r="G42" s="17">
        <v>89920</v>
      </c>
      <c r="H42" s="17"/>
      <c r="I42" s="15">
        <v>100</v>
      </c>
      <c r="J42" s="17"/>
      <c r="K42" s="17">
        <v>18030</v>
      </c>
      <c r="L42" s="17"/>
      <c r="M42" s="15">
        <v>100</v>
      </c>
      <c r="N42" s="16"/>
      <c r="O42" s="17">
        <v>71890</v>
      </c>
      <c r="P42" s="16"/>
      <c r="Q42" s="15">
        <v>100</v>
      </c>
      <c r="R42" s="16"/>
      <c r="S42" s="15">
        <v>20.100000000000001</v>
      </c>
      <c r="T42" s="7"/>
      <c r="U42" s="7"/>
      <c r="X42" s="15"/>
      <c r="Y42" s="17"/>
      <c r="AA42" s="19" t="s">
        <v>553</v>
      </c>
      <c r="AB42" s="18"/>
      <c r="AC42" s="17">
        <v>174683</v>
      </c>
      <c r="AD42" s="18"/>
      <c r="AE42" s="15">
        <v>100</v>
      </c>
      <c r="AF42" s="18"/>
      <c r="AG42" s="17">
        <v>89915</v>
      </c>
      <c r="AH42" s="17"/>
      <c r="AI42" s="15">
        <v>100</v>
      </c>
      <c r="AJ42" s="17"/>
      <c r="AK42" s="17">
        <v>18025</v>
      </c>
      <c r="AL42" s="17"/>
      <c r="AM42" s="15">
        <v>100</v>
      </c>
      <c r="AN42" s="16"/>
      <c r="AO42" s="17">
        <v>71890</v>
      </c>
      <c r="AP42" s="16"/>
      <c r="AQ42" s="15">
        <v>100</v>
      </c>
      <c r="AR42" s="16"/>
      <c r="AS42" s="15">
        <v>20.05</v>
      </c>
      <c r="AT42" s="7"/>
      <c r="AU42" s="7"/>
    </row>
    <row r="43" spans="1:47" s="14" customFormat="1" ht="12.75" customHeight="1" x14ac:dyDescent="0.2">
      <c r="A43" s="26"/>
      <c r="B43" s="7"/>
      <c r="C43" s="22"/>
      <c r="D43" s="23"/>
      <c r="E43" s="25"/>
      <c r="F43" s="23"/>
      <c r="G43" s="22"/>
      <c r="H43" s="22"/>
      <c r="I43" s="25"/>
      <c r="J43" s="22"/>
      <c r="K43" s="22"/>
      <c r="L43" s="22"/>
      <c r="M43" s="25"/>
      <c r="N43" s="21"/>
      <c r="O43" s="22"/>
      <c r="P43" s="21"/>
      <c r="Q43" s="25"/>
      <c r="R43" s="21"/>
      <c r="S43" s="25"/>
      <c r="T43" s="7"/>
      <c r="U43" s="7"/>
      <c r="X43" s="25"/>
      <c r="Y43" s="22"/>
      <c r="AA43" s="26"/>
      <c r="AB43" s="7"/>
      <c r="AC43" s="22"/>
      <c r="AD43" s="23"/>
      <c r="AE43" s="25"/>
      <c r="AF43" s="23"/>
      <c r="AG43" s="22"/>
      <c r="AH43" s="22"/>
      <c r="AI43" s="25"/>
      <c r="AJ43" s="22"/>
      <c r="AK43" s="22"/>
      <c r="AL43" s="22"/>
      <c r="AM43" s="25"/>
      <c r="AN43" s="21"/>
      <c r="AO43" s="22"/>
      <c r="AP43" s="21"/>
      <c r="AQ43" s="25"/>
      <c r="AR43" s="21"/>
      <c r="AS43" s="25"/>
      <c r="AT43" s="7"/>
      <c r="AU43" s="7"/>
    </row>
    <row r="44" spans="1:47" s="14" customFormat="1" ht="12.75" customHeight="1" x14ac:dyDescent="0.2">
      <c r="A44" s="24" t="s">
        <v>552</v>
      </c>
      <c r="B44" s="7"/>
      <c r="C44" s="22"/>
      <c r="D44" s="23"/>
      <c r="E44" s="20"/>
      <c r="F44" s="23"/>
      <c r="G44" s="22"/>
      <c r="H44" s="22"/>
      <c r="I44" s="20"/>
      <c r="J44" s="22"/>
      <c r="K44" s="22"/>
      <c r="L44" s="22"/>
      <c r="M44" s="20"/>
      <c r="N44" s="21"/>
      <c r="O44" s="22"/>
      <c r="P44" s="21"/>
      <c r="Q44" s="20"/>
      <c r="R44" s="21"/>
      <c r="S44" s="20"/>
      <c r="T44" s="7"/>
      <c r="U44" s="7"/>
      <c r="X44" s="20"/>
      <c r="Y44" s="22"/>
      <c r="AA44" s="24" t="s">
        <v>552</v>
      </c>
      <c r="AB44" s="7"/>
      <c r="AC44" s="22"/>
      <c r="AD44" s="23"/>
      <c r="AE44" s="20"/>
      <c r="AF44" s="23"/>
      <c r="AG44" s="22"/>
      <c r="AH44" s="22"/>
      <c r="AI44" s="20"/>
      <c r="AJ44" s="22"/>
      <c r="AK44" s="22"/>
      <c r="AL44" s="22"/>
      <c r="AM44" s="20"/>
      <c r="AN44" s="21"/>
      <c r="AO44" s="22"/>
      <c r="AP44" s="21"/>
      <c r="AQ44" s="20"/>
      <c r="AR44" s="21"/>
      <c r="AS44" s="20"/>
      <c r="AT44" s="7"/>
      <c r="AU44" s="7"/>
    </row>
    <row r="45" spans="1:47" s="14" customFormat="1" ht="12.75" customHeight="1" x14ac:dyDescent="0.2">
      <c r="A45" s="19" t="s">
        <v>551</v>
      </c>
      <c r="B45" s="18"/>
      <c r="C45" s="17">
        <v>12390</v>
      </c>
      <c r="D45" s="18"/>
      <c r="E45" s="15">
        <v>7.1</v>
      </c>
      <c r="F45" s="18"/>
      <c r="G45" s="17">
        <v>174830</v>
      </c>
      <c r="H45" s="17"/>
      <c r="I45" s="15">
        <v>13.8</v>
      </c>
      <c r="J45" s="17"/>
      <c r="K45" s="17">
        <v>35290</v>
      </c>
      <c r="L45" s="17"/>
      <c r="M45" s="15">
        <v>13.9</v>
      </c>
      <c r="N45" s="16"/>
      <c r="O45" s="17">
        <v>139540</v>
      </c>
      <c r="P45" s="16"/>
      <c r="Q45" s="15">
        <v>13.8</v>
      </c>
      <c r="R45" s="16"/>
      <c r="S45" s="15">
        <v>20.2</v>
      </c>
      <c r="T45" s="7"/>
      <c r="U45" s="7"/>
      <c r="X45" s="15"/>
      <c r="Y45" s="17"/>
      <c r="AA45" s="19" t="s">
        <v>551</v>
      </c>
      <c r="AB45" s="18"/>
      <c r="AC45" s="17">
        <v>12387</v>
      </c>
      <c r="AD45" s="18"/>
      <c r="AE45" s="15">
        <v>7.09</v>
      </c>
      <c r="AF45" s="18"/>
      <c r="AG45" s="17">
        <v>174829</v>
      </c>
      <c r="AH45" s="17"/>
      <c r="AI45" s="15">
        <v>13.79</v>
      </c>
      <c r="AJ45" s="17"/>
      <c r="AK45" s="17">
        <v>35289</v>
      </c>
      <c r="AL45" s="17"/>
      <c r="AM45" s="15">
        <v>13.88</v>
      </c>
      <c r="AN45" s="16"/>
      <c r="AO45" s="17">
        <v>139541</v>
      </c>
      <c r="AP45" s="16"/>
      <c r="AQ45" s="15">
        <v>13.76</v>
      </c>
      <c r="AR45" s="16"/>
      <c r="AS45" s="15">
        <v>20.18</v>
      </c>
      <c r="AT45" s="7"/>
      <c r="AU45" s="7"/>
    </row>
    <row r="46" spans="1:47" s="14" customFormat="1" ht="12.75" customHeight="1" x14ac:dyDescent="0.2">
      <c r="A46" s="19" t="s">
        <v>550</v>
      </c>
      <c r="B46" s="18"/>
      <c r="C46" s="17">
        <v>5910</v>
      </c>
      <c r="D46" s="18"/>
      <c r="E46" s="15">
        <v>3.4</v>
      </c>
      <c r="F46" s="18"/>
      <c r="G46" s="17">
        <v>249700</v>
      </c>
      <c r="H46" s="17"/>
      <c r="I46" s="15">
        <v>9.4</v>
      </c>
      <c r="J46" s="17"/>
      <c r="K46" s="17">
        <v>55310</v>
      </c>
      <c r="L46" s="17"/>
      <c r="M46" s="15">
        <v>10.4</v>
      </c>
      <c r="N46" s="16"/>
      <c r="O46" s="17">
        <v>194390</v>
      </c>
      <c r="P46" s="16"/>
      <c r="Q46" s="15">
        <v>9.1</v>
      </c>
      <c r="R46" s="16"/>
      <c r="S46" s="15">
        <v>22.2</v>
      </c>
      <c r="T46" s="7"/>
      <c r="U46" s="7"/>
      <c r="X46" s="15"/>
      <c r="Y46" s="17"/>
      <c r="AA46" s="19" t="s">
        <v>550</v>
      </c>
      <c r="AB46" s="18"/>
      <c r="AC46" s="17">
        <v>5907</v>
      </c>
      <c r="AD46" s="18"/>
      <c r="AE46" s="15">
        <v>3.38</v>
      </c>
      <c r="AF46" s="18"/>
      <c r="AG46" s="17">
        <v>249700</v>
      </c>
      <c r="AH46" s="17"/>
      <c r="AI46" s="15">
        <v>9.39</v>
      </c>
      <c r="AJ46" s="17"/>
      <c r="AK46" s="17">
        <v>55309</v>
      </c>
      <c r="AL46" s="17"/>
      <c r="AM46" s="15">
        <v>10.38</v>
      </c>
      <c r="AN46" s="16"/>
      <c r="AO46" s="17">
        <v>194390</v>
      </c>
      <c r="AP46" s="16"/>
      <c r="AQ46" s="15">
        <v>9.14</v>
      </c>
      <c r="AR46" s="16"/>
      <c r="AS46" s="15">
        <v>22.15</v>
      </c>
      <c r="AT46" s="7"/>
      <c r="AU46" s="7"/>
    </row>
    <row r="47" spans="1:47" s="14" customFormat="1" ht="12.75" customHeight="1" x14ac:dyDescent="0.2">
      <c r="A47" s="19" t="s">
        <v>549</v>
      </c>
      <c r="B47" s="18"/>
      <c r="C47" s="17">
        <v>4530</v>
      </c>
      <c r="D47" s="18"/>
      <c r="E47" s="15">
        <v>2.6</v>
      </c>
      <c r="F47" s="18"/>
      <c r="G47" s="17">
        <v>413100</v>
      </c>
      <c r="H47" s="17"/>
      <c r="I47" s="15">
        <v>11.9</v>
      </c>
      <c r="J47" s="17"/>
      <c r="K47" s="17">
        <v>105130</v>
      </c>
      <c r="L47" s="17"/>
      <c r="M47" s="15">
        <v>15.1</v>
      </c>
      <c r="N47" s="16"/>
      <c r="O47" s="17">
        <v>307970</v>
      </c>
      <c r="P47" s="16"/>
      <c r="Q47" s="15">
        <v>11.1</v>
      </c>
      <c r="R47" s="16"/>
      <c r="S47" s="15">
        <v>25.5</v>
      </c>
      <c r="T47" s="7"/>
      <c r="U47" s="7"/>
      <c r="X47" s="15"/>
      <c r="Y47" s="17"/>
      <c r="AA47" s="19" t="s">
        <v>549</v>
      </c>
      <c r="AB47" s="18"/>
      <c r="AC47" s="17">
        <v>4534</v>
      </c>
      <c r="AD47" s="18"/>
      <c r="AE47" s="15">
        <v>2.6</v>
      </c>
      <c r="AF47" s="18"/>
      <c r="AG47" s="17">
        <v>413101</v>
      </c>
      <c r="AH47" s="17"/>
      <c r="AI47" s="15">
        <v>11.92</v>
      </c>
      <c r="AJ47" s="17"/>
      <c r="AK47" s="17">
        <v>105129</v>
      </c>
      <c r="AL47" s="17"/>
      <c r="AM47" s="15">
        <v>15.14</v>
      </c>
      <c r="AN47" s="16"/>
      <c r="AO47" s="17">
        <v>307972</v>
      </c>
      <c r="AP47" s="16"/>
      <c r="AQ47" s="15">
        <v>11.12</v>
      </c>
      <c r="AR47" s="16"/>
      <c r="AS47" s="15">
        <v>25.45</v>
      </c>
      <c r="AT47" s="7"/>
      <c r="AU47" s="7"/>
    </row>
    <row r="48" spans="1:47" s="14" customFormat="1" ht="12.75" customHeight="1" x14ac:dyDescent="0.2">
      <c r="A48" s="19" t="s">
        <v>548</v>
      </c>
      <c r="B48" s="18"/>
      <c r="C48" s="17">
        <v>1130</v>
      </c>
      <c r="D48" s="18"/>
      <c r="E48" s="15">
        <v>0.7</v>
      </c>
      <c r="F48" s="18"/>
      <c r="G48" s="17">
        <v>2385290</v>
      </c>
      <c r="H48" s="17"/>
      <c r="I48" s="15">
        <v>17.2</v>
      </c>
      <c r="J48" s="17"/>
      <c r="K48" s="17">
        <v>797080</v>
      </c>
      <c r="L48" s="17"/>
      <c r="M48" s="15">
        <v>28.7</v>
      </c>
      <c r="N48" s="16"/>
      <c r="O48" s="17">
        <v>1588210</v>
      </c>
      <c r="P48" s="16"/>
      <c r="Q48" s="15">
        <v>14.3</v>
      </c>
      <c r="R48" s="16"/>
      <c r="S48" s="15">
        <v>33.4</v>
      </c>
      <c r="T48" s="7"/>
      <c r="U48" s="7"/>
      <c r="X48" s="15"/>
      <c r="Y48" s="17"/>
      <c r="AA48" s="19" t="s">
        <v>548</v>
      </c>
      <c r="AB48" s="18"/>
      <c r="AC48" s="17">
        <v>1133</v>
      </c>
      <c r="AD48" s="18"/>
      <c r="AE48" s="15">
        <v>0.65</v>
      </c>
      <c r="AF48" s="18"/>
      <c r="AG48" s="17">
        <v>2385291</v>
      </c>
      <c r="AH48" s="17"/>
      <c r="AI48" s="15">
        <v>17.2</v>
      </c>
      <c r="AJ48" s="17"/>
      <c r="AK48" s="17">
        <v>797078</v>
      </c>
      <c r="AL48" s="17"/>
      <c r="AM48" s="15">
        <v>28.68</v>
      </c>
      <c r="AN48" s="16"/>
      <c r="AO48" s="17">
        <v>1588213</v>
      </c>
      <c r="AP48" s="16"/>
      <c r="AQ48" s="15">
        <v>14.33</v>
      </c>
      <c r="AR48" s="16"/>
      <c r="AS48" s="15">
        <v>33.42</v>
      </c>
      <c r="AT48" s="7"/>
      <c r="AU48" s="7"/>
    </row>
    <row r="49" spans="1:47" s="14" customFormat="1" ht="12.75" customHeight="1" x14ac:dyDescent="0.2">
      <c r="A49" s="19" t="s">
        <v>547</v>
      </c>
      <c r="B49" s="18"/>
      <c r="C49" s="17">
        <v>120</v>
      </c>
      <c r="D49" s="18"/>
      <c r="E49" s="15">
        <v>0.1</v>
      </c>
      <c r="F49" s="18"/>
      <c r="G49" s="17">
        <v>11429560</v>
      </c>
      <c r="H49" s="17"/>
      <c r="I49" s="15">
        <v>8.5</v>
      </c>
      <c r="J49" s="17"/>
      <c r="K49" s="17">
        <v>3940360</v>
      </c>
      <c r="L49" s="17"/>
      <c r="M49" s="15">
        <v>14.6</v>
      </c>
      <c r="N49" s="16"/>
      <c r="O49" s="17">
        <v>7489200</v>
      </c>
      <c r="P49" s="16"/>
      <c r="Q49" s="15">
        <v>7</v>
      </c>
      <c r="R49" s="16"/>
      <c r="S49" s="15">
        <v>34.5</v>
      </c>
      <c r="T49" s="7"/>
      <c r="U49" s="7"/>
      <c r="X49" s="15"/>
      <c r="Y49" s="17"/>
      <c r="AA49" s="19" t="s">
        <v>547</v>
      </c>
      <c r="AB49" s="18"/>
      <c r="AC49" s="17">
        <v>117</v>
      </c>
      <c r="AD49" s="18"/>
      <c r="AE49" s="15">
        <v>7.0000000000000007E-2</v>
      </c>
      <c r="AF49" s="18"/>
      <c r="AG49" s="17">
        <v>11429564</v>
      </c>
      <c r="AH49" s="17"/>
      <c r="AI49" s="15">
        <v>8.49</v>
      </c>
      <c r="AJ49" s="17"/>
      <c r="AK49" s="17">
        <v>3940361</v>
      </c>
      <c r="AL49" s="17"/>
      <c r="AM49" s="15">
        <v>14.59</v>
      </c>
      <c r="AN49" s="16"/>
      <c r="AO49" s="17">
        <v>7489202</v>
      </c>
      <c r="AP49" s="16"/>
      <c r="AQ49" s="15">
        <v>6.95</v>
      </c>
      <c r="AR49" s="16"/>
      <c r="AS49" s="15">
        <v>34.479999999999997</v>
      </c>
      <c r="AT49" s="7"/>
      <c r="AU49" s="7"/>
    </row>
    <row r="50" spans="1:47" x14ac:dyDescent="0.2">
      <c r="A50" s="13"/>
      <c r="B50" s="13"/>
      <c r="C50" s="13"/>
      <c r="D50" s="13"/>
      <c r="E50" s="13"/>
      <c r="F50" s="13"/>
      <c r="G50" s="13"/>
      <c r="H50" s="13"/>
      <c r="I50" s="13"/>
      <c r="J50" s="13"/>
      <c r="K50" s="13"/>
      <c r="L50" s="13"/>
      <c r="M50" s="13"/>
      <c r="N50" s="13"/>
      <c r="O50" s="13"/>
      <c r="P50" s="13"/>
      <c r="Q50" s="13"/>
      <c r="R50" s="13"/>
      <c r="S50" s="13"/>
      <c r="AA50" s="13"/>
      <c r="AB50" s="13"/>
      <c r="AC50" s="13"/>
      <c r="AD50" s="13"/>
      <c r="AE50" s="13"/>
      <c r="AF50" s="13"/>
      <c r="AG50" s="13"/>
      <c r="AH50" s="13"/>
      <c r="AI50" s="13"/>
      <c r="AJ50" s="13"/>
      <c r="AK50" s="13"/>
      <c r="AL50" s="13"/>
      <c r="AM50" s="13"/>
      <c r="AN50" s="13"/>
      <c r="AO50" s="13"/>
      <c r="AP50" s="13"/>
      <c r="AQ50" s="13"/>
      <c r="AR50" s="13"/>
      <c r="AS50" s="13"/>
    </row>
    <row r="51" spans="1:47" x14ac:dyDescent="0.2">
      <c r="A51" s="12" t="s">
        <v>546</v>
      </c>
      <c r="AA51" s="12" t="s">
        <v>546</v>
      </c>
    </row>
    <row r="52" spans="1:47" x14ac:dyDescent="0.2">
      <c r="A52" s="141" t="s">
        <v>586</v>
      </c>
      <c r="B52" s="142"/>
      <c r="C52" s="142"/>
      <c r="D52" s="142"/>
      <c r="E52" s="142"/>
      <c r="F52" s="142"/>
      <c r="G52" s="142"/>
      <c r="H52" s="142"/>
      <c r="I52" s="142"/>
      <c r="J52" s="142"/>
      <c r="K52" s="142"/>
      <c r="L52" s="142"/>
      <c r="M52" s="142"/>
      <c r="N52" s="142"/>
      <c r="O52" s="142"/>
      <c r="P52" s="142"/>
      <c r="AA52" s="141" t="s">
        <v>586</v>
      </c>
      <c r="AB52" s="142"/>
      <c r="AC52" s="142"/>
      <c r="AD52" s="142"/>
      <c r="AE52" s="142"/>
      <c r="AF52" s="142"/>
      <c r="AG52" s="142"/>
      <c r="AH52" s="142"/>
      <c r="AI52" s="142"/>
      <c r="AJ52" s="142"/>
      <c r="AK52" s="142"/>
      <c r="AL52" s="142"/>
      <c r="AM52" s="142"/>
      <c r="AN52" s="142"/>
      <c r="AO52" s="142"/>
      <c r="AP52" s="142"/>
    </row>
    <row r="53" spans="1:47" ht="12.75" customHeight="1" x14ac:dyDescent="0.2">
      <c r="A53" s="11" t="s">
        <v>544</v>
      </c>
      <c r="B53" s="11"/>
      <c r="C53" s="11"/>
      <c r="D53" s="11"/>
      <c r="E53" s="11"/>
      <c r="F53" s="11"/>
      <c r="G53" s="11"/>
      <c r="H53" s="11"/>
      <c r="I53" s="11"/>
      <c r="J53" s="11"/>
      <c r="K53" s="11"/>
      <c r="L53" s="11"/>
      <c r="M53" s="11"/>
      <c r="N53" s="11"/>
      <c r="O53" s="11"/>
      <c r="P53" s="11"/>
      <c r="Q53" s="11"/>
      <c r="R53" s="11"/>
      <c r="S53" s="11"/>
      <c r="T53" s="11"/>
      <c r="U53" s="11"/>
      <c r="AA53" s="11" t="s">
        <v>544</v>
      </c>
      <c r="AB53" s="11"/>
      <c r="AC53" s="11"/>
      <c r="AD53" s="11"/>
      <c r="AE53" s="11"/>
      <c r="AF53" s="11"/>
      <c r="AG53" s="11"/>
      <c r="AH53" s="11"/>
      <c r="AI53" s="11"/>
      <c r="AJ53" s="11"/>
      <c r="AK53" s="11"/>
      <c r="AL53" s="11"/>
      <c r="AM53" s="11"/>
      <c r="AN53" s="11"/>
      <c r="AO53" s="11"/>
      <c r="AP53" s="11"/>
      <c r="AQ53" s="11"/>
      <c r="AR53" s="11"/>
      <c r="AS53" s="11"/>
      <c r="AT53" s="11"/>
      <c r="AU53" s="11"/>
    </row>
    <row r="54" spans="1:47" x14ac:dyDescent="0.2">
      <c r="A54" s="10" t="s">
        <v>543</v>
      </c>
      <c r="B54" s="10"/>
      <c r="C54" s="10"/>
      <c r="D54" s="10"/>
      <c r="E54" s="10"/>
      <c r="F54" s="9"/>
      <c r="G54" s="9"/>
      <c r="H54" s="9"/>
      <c r="I54" s="9"/>
      <c r="J54" s="9"/>
      <c r="K54" s="9"/>
      <c r="L54" s="9"/>
      <c r="M54" s="9"/>
      <c r="N54" s="9"/>
      <c r="O54" s="9"/>
      <c r="AA54" s="10" t="s">
        <v>543</v>
      </c>
      <c r="AB54" s="10"/>
      <c r="AC54" s="10"/>
      <c r="AD54" s="10"/>
      <c r="AE54" s="10"/>
      <c r="AF54" s="9"/>
      <c r="AG54" s="9"/>
      <c r="AH54" s="9"/>
      <c r="AI54" s="9"/>
      <c r="AJ54" s="9"/>
      <c r="AK54" s="9"/>
      <c r="AL54" s="9"/>
      <c r="AM54" s="9"/>
      <c r="AN54" s="9"/>
      <c r="AO54" s="9"/>
    </row>
    <row r="55" spans="1:47" x14ac:dyDescent="0.2">
      <c r="A55" s="134" t="s">
        <v>542</v>
      </c>
      <c r="B55" s="134"/>
      <c r="C55" s="134"/>
      <c r="D55" s="134"/>
      <c r="E55" s="134"/>
      <c r="F55" s="134"/>
      <c r="G55" s="134"/>
      <c r="H55" s="134"/>
      <c r="I55" s="134"/>
      <c r="J55" s="134"/>
      <c r="K55" s="134"/>
      <c r="L55" s="134"/>
      <c r="M55" s="134"/>
      <c r="N55" s="134"/>
      <c r="O55" s="134"/>
      <c r="P55" s="134"/>
      <c r="Q55" s="134"/>
      <c r="R55" s="134"/>
      <c r="S55" s="134"/>
      <c r="T55" s="134"/>
      <c r="U55" s="134"/>
      <c r="AA55" s="134" t="s">
        <v>542</v>
      </c>
      <c r="AB55" s="134"/>
      <c r="AC55" s="134"/>
      <c r="AD55" s="134"/>
      <c r="AE55" s="134"/>
      <c r="AF55" s="134"/>
      <c r="AG55" s="134"/>
      <c r="AH55" s="134"/>
      <c r="AI55" s="134"/>
      <c r="AJ55" s="134"/>
      <c r="AK55" s="134"/>
      <c r="AL55" s="134"/>
      <c r="AM55" s="134"/>
      <c r="AN55" s="134"/>
      <c r="AO55" s="134"/>
      <c r="AP55" s="134"/>
      <c r="AQ55" s="134"/>
      <c r="AR55" s="134"/>
      <c r="AS55" s="134"/>
      <c r="AT55" s="134"/>
      <c r="AU55" s="134"/>
    </row>
    <row r="56" spans="1:47" x14ac:dyDescent="0.2">
      <c r="A56" s="134"/>
      <c r="B56" s="134"/>
      <c r="C56" s="134"/>
      <c r="D56" s="134"/>
      <c r="E56" s="134"/>
      <c r="F56" s="134"/>
      <c r="G56" s="134"/>
      <c r="H56" s="134"/>
      <c r="I56" s="134"/>
      <c r="J56" s="134"/>
      <c r="K56" s="134"/>
      <c r="L56" s="134"/>
      <c r="M56" s="134"/>
      <c r="N56" s="134"/>
      <c r="O56" s="134"/>
      <c r="P56" s="134"/>
      <c r="Q56" s="134"/>
      <c r="R56" s="134"/>
      <c r="S56" s="134"/>
      <c r="T56" s="134"/>
      <c r="U56" s="134"/>
      <c r="AA56" s="134"/>
      <c r="AB56" s="134"/>
      <c r="AC56" s="134"/>
      <c r="AD56" s="134"/>
      <c r="AE56" s="134"/>
      <c r="AF56" s="134"/>
      <c r="AG56" s="134"/>
      <c r="AH56" s="134"/>
      <c r="AI56" s="134"/>
      <c r="AJ56" s="134"/>
      <c r="AK56" s="134"/>
      <c r="AL56" s="134"/>
      <c r="AM56" s="134"/>
      <c r="AN56" s="134"/>
      <c r="AO56" s="134"/>
      <c r="AP56" s="134"/>
      <c r="AQ56" s="134"/>
      <c r="AR56" s="134"/>
      <c r="AS56" s="134"/>
      <c r="AT56" s="134"/>
      <c r="AU56" s="134"/>
    </row>
    <row r="57" spans="1:47" x14ac:dyDescent="0.2">
      <c r="A57" s="137" t="s">
        <v>541</v>
      </c>
      <c r="B57" s="137"/>
      <c r="C57" s="137"/>
      <c r="D57" s="137"/>
      <c r="E57" s="137"/>
      <c r="F57" s="137"/>
      <c r="G57" s="137"/>
      <c r="H57" s="137"/>
      <c r="I57" s="137"/>
      <c r="J57" s="8"/>
      <c r="K57" s="8"/>
      <c r="L57" s="8"/>
      <c r="M57" s="8"/>
      <c r="N57" s="8"/>
      <c r="O57" s="8"/>
      <c r="P57" s="8"/>
      <c r="Q57" s="8"/>
      <c r="R57" s="8"/>
      <c r="S57" s="8"/>
      <c r="T57" s="8"/>
      <c r="U57" s="8"/>
      <c r="AA57" s="137" t="s">
        <v>541</v>
      </c>
      <c r="AB57" s="137"/>
      <c r="AC57" s="137"/>
      <c r="AD57" s="137"/>
      <c r="AE57" s="137"/>
      <c r="AF57" s="137"/>
      <c r="AG57" s="137"/>
      <c r="AH57" s="137"/>
      <c r="AI57" s="137"/>
      <c r="AJ57" s="8"/>
      <c r="AK57" s="8"/>
      <c r="AL57" s="8"/>
      <c r="AM57" s="8"/>
      <c r="AN57" s="8"/>
      <c r="AO57" s="8"/>
      <c r="AP57" s="8"/>
      <c r="AQ57" s="8"/>
      <c r="AR57" s="8"/>
      <c r="AS57" s="8"/>
      <c r="AT57" s="8"/>
      <c r="AU57" s="8"/>
    </row>
    <row r="58" spans="1:47" x14ac:dyDescent="0.2">
      <c r="A58" s="138" t="s">
        <v>585</v>
      </c>
      <c r="B58" s="138"/>
      <c r="C58" s="138"/>
      <c r="D58" s="138"/>
      <c r="E58" s="138"/>
      <c r="F58" s="138"/>
      <c r="G58" s="138"/>
      <c r="H58" s="138"/>
      <c r="I58" s="138"/>
      <c r="J58" s="138"/>
      <c r="K58" s="138"/>
      <c r="L58" s="138"/>
      <c r="M58" s="138"/>
      <c r="N58" s="138"/>
      <c r="O58" s="138"/>
      <c r="P58" s="138"/>
      <c r="Q58" s="138"/>
      <c r="R58" s="138"/>
      <c r="S58" s="138"/>
      <c r="T58" s="138"/>
      <c r="U58" s="138"/>
      <c r="AA58" s="138" t="s">
        <v>585</v>
      </c>
      <c r="AB58" s="138"/>
      <c r="AC58" s="138"/>
      <c r="AD58" s="138"/>
      <c r="AE58" s="138"/>
      <c r="AF58" s="138"/>
      <c r="AG58" s="138"/>
      <c r="AH58" s="138"/>
      <c r="AI58" s="138"/>
      <c r="AJ58" s="138"/>
      <c r="AK58" s="138"/>
      <c r="AL58" s="138"/>
      <c r="AM58" s="138"/>
      <c r="AN58" s="138"/>
      <c r="AO58" s="138"/>
      <c r="AP58" s="138"/>
      <c r="AQ58" s="138"/>
      <c r="AR58" s="138"/>
      <c r="AS58" s="138"/>
      <c r="AT58" s="138"/>
      <c r="AU58" s="138"/>
    </row>
    <row r="59" spans="1:47" x14ac:dyDescent="0.2">
      <c r="A59" s="139"/>
      <c r="B59" s="139"/>
      <c r="C59" s="139"/>
      <c r="D59" s="139"/>
      <c r="E59" s="139"/>
      <c r="F59" s="139"/>
      <c r="G59" s="139"/>
      <c r="H59" s="139"/>
      <c r="I59" s="139"/>
      <c r="J59" s="139"/>
      <c r="K59" s="139"/>
      <c r="L59" s="139"/>
      <c r="M59" s="139"/>
      <c r="N59" s="139"/>
      <c r="O59" s="139"/>
      <c r="P59" s="139"/>
      <c r="Q59" s="139"/>
      <c r="R59" s="139"/>
      <c r="S59" s="139"/>
      <c r="T59" s="139"/>
      <c r="U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row>
    <row r="60" spans="1:47" x14ac:dyDescent="0.2">
      <c r="A60" s="134" t="s">
        <v>539</v>
      </c>
      <c r="B60" s="134"/>
      <c r="C60" s="134"/>
      <c r="D60" s="134"/>
      <c r="E60" s="134"/>
      <c r="F60" s="134"/>
      <c r="G60" s="134"/>
      <c r="H60" s="134"/>
      <c r="I60" s="134"/>
      <c r="J60" s="134"/>
      <c r="K60" s="134"/>
      <c r="L60" s="134"/>
      <c r="M60" s="134"/>
      <c r="N60" s="134"/>
      <c r="O60" s="134"/>
      <c r="P60" s="134"/>
      <c r="Q60" s="134"/>
      <c r="R60" s="134"/>
      <c r="S60" s="134"/>
      <c r="T60" s="134"/>
      <c r="U60" s="134"/>
      <c r="AA60" s="134" t="s">
        <v>539</v>
      </c>
      <c r="AB60" s="134"/>
      <c r="AC60" s="134"/>
      <c r="AD60" s="134"/>
      <c r="AE60" s="134"/>
      <c r="AF60" s="134"/>
      <c r="AG60" s="134"/>
      <c r="AH60" s="134"/>
      <c r="AI60" s="134"/>
      <c r="AJ60" s="134"/>
      <c r="AK60" s="134"/>
      <c r="AL60" s="134"/>
      <c r="AM60" s="134"/>
      <c r="AN60" s="134"/>
      <c r="AO60" s="134"/>
      <c r="AP60" s="134"/>
      <c r="AQ60" s="134"/>
      <c r="AR60" s="134"/>
      <c r="AS60" s="134"/>
      <c r="AT60" s="134"/>
      <c r="AU60" s="134"/>
    </row>
    <row r="61" spans="1:47" x14ac:dyDescent="0.2">
      <c r="A61" s="134" t="s">
        <v>538</v>
      </c>
      <c r="B61" s="134"/>
      <c r="C61" s="134"/>
      <c r="D61" s="134"/>
      <c r="E61" s="134"/>
      <c r="F61" s="134"/>
      <c r="G61" s="134"/>
      <c r="H61" s="134"/>
      <c r="I61" s="134"/>
      <c r="J61" s="134"/>
      <c r="K61" s="134"/>
      <c r="L61" s="134"/>
      <c r="M61" s="134"/>
      <c r="N61" s="134"/>
      <c r="O61" s="134"/>
      <c r="P61" s="134"/>
      <c r="Q61" s="134"/>
      <c r="R61" s="134"/>
      <c r="S61" s="134"/>
      <c r="T61" s="134"/>
      <c r="U61" s="134"/>
      <c r="AA61" s="134" t="s">
        <v>538</v>
      </c>
      <c r="AB61" s="134"/>
      <c r="AC61" s="134"/>
      <c r="AD61" s="134"/>
      <c r="AE61" s="134"/>
      <c r="AF61" s="134"/>
      <c r="AG61" s="134"/>
      <c r="AH61" s="134"/>
      <c r="AI61" s="134"/>
      <c r="AJ61" s="134"/>
      <c r="AK61" s="134"/>
      <c r="AL61" s="134"/>
      <c r="AM61" s="134"/>
      <c r="AN61" s="134"/>
      <c r="AO61" s="134"/>
      <c r="AP61" s="134"/>
      <c r="AQ61" s="134"/>
      <c r="AR61" s="134"/>
      <c r="AS61" s="134"/>
      <c r="AT61" s="134"/>
      <c r="AU61" s="134"/>
    </row>
  </sheetData>
  <mergeCells count="74">
    <mergeCell ref="A61:U61"/>
    <mergeCell ref="Q34:Q35"/>
    <mergeCell ref="A52:P52"/>
    <mergeCell ref="A55:U56"/>
    <mergeCell ref="A57:I57"/>
    <mergeCell ref="A58:U59"/>
    <mergeCell ref="A60:U60"/>
    <mergeCell ref="A29:U29"/>
    <mergeCell ref="A30:U30"/>
    <mergeCell ref="S32:S35"/>
    <mergeCell ref="C34:C35"/>
    <mergeCell ref="E34:E35"/>
    <mergeCell ref="G34:G35"/>
    <mergeCell ref="I34:I35"/>
    <mergeCell ref="K34:K35"/>
    <mergeCell ref="M34:M35"/>
    <mergeCell ref="O34:O35"/>
    <mergeCell ref="A32:A35"/>
    <mergeCell ref="C32:E33"/>
    <mergeCell ref="G32:I33"/>
    <mergeCell ref="K32:M33"/>
    <mergeCell ref="O32:Q33"/>
    <mergeCell ref="A3:U3"/>
    <mergeCell ref="A6:U6"/>
    <mergeCell ref="A7:U7"/>
    <mergeCell ref="O9:Q10"/>
    <mergeCell ref="G11:G12"/>
    <mergeCell ref="A9:A12"/>
    <mergeCell ref="C9:C12"/>
    <mergeCell ref="E9:E12"/>
    <mergeCell ref="G9:I10"/>
    <mergeCell ref="K9:M10"/>
    <mergeCell ref="I11:I12"/>
    <mergeCell ref="K11:K12"/>
    <mergeCell ref="M11:M12"/>
    <mergeCell ref="O11:O12"/>
    <mergeCell ref="Q11:Q12"/>
    <mergeCell ref="AA3:AU3"/>
    <mergeCell ref="AA6:AU6"/>
    <mergeCell ref="AA7:AU7"/>
    <mergeCell ref="AA9:AA12"/>
    <mergeCell ref="AC9:AC12"/>
    <mergeCell ref="AE9:AE12"/>
    <mergeCell ref="AG9:AI10"/>
    <mergeCell ref="AK9:AM10"/>
    <mergeCell ref="AO9:AQ10"/>
    <mergeCell ref="AG11:AG12"/>
    <mergeCell ref="AQ11:AQ12"/>
    <mergeCell ref="AI11:AI12"/>
    <mergeCell ref="AK11:AK12"/>
    <mergeCell ref="AM11:AM12"/>
    <mergeCell ref="AO11:AO12"/>
    <mergeCell ref="AA29:AU29"/>
    <mergeCell ref="AA52:AP52"/>
    <mergeCell ref="AA30:AU30"/>
    <mergeCell ref="AA32:AA35"/>
    <mergeCell ref="AC32:AE33"/>
    <mergeCell ref="AG32:AI33"/>
    <mergeCell ref="AK32:AM33"/>
    <mergeCell ref="AO32:AQ33"/>
    <mergeCell ref="AS32:AS35"/>
    <mergeCell ref="AC34:AC35"/>
    <mergeCell ref="AE34:AE35"/>
    <mergeCell ref="AI34:AI35"/>
    <mergeCell ref="AK34:AK35"/>
    <mergeCell ref="AM34:AM35"/>
    <mergeCell ref="AO34:AO35"/>
    <mergeCell ref="AQ34:AQ35"/>
    <mergeCell ref="AA61:AU61"/>
    <mergeCell ref="AG34:AG35"/>
    <mergeCell ref="AA55:AU56"/>
    <mergeCell ref="AA57:AI57"/>
    <mergeCell ref="AA58:AU59"/>
    <mergeCell ref="AA60:AU60"/>
  </mergeCells>
  <hyperlinks>
    <hyperlink ref="U1" r:id="rId1"/>
    <hyperlink ref="A57:I57" r:id="rId2" display="http://www.taxpolicycenter.org/TaxModel/income.cfm"/>
    <hyperlink ref="A54" r:id="rId3"/>
    <hyperlink ref="AU1" r:id="rId4"/>
    <hyperlink ref="AA57:AI57" r:id="rId5" display="http://www.taxpolicycenter.org/TaxModel/income.cfm"/>
    <hyperlink ref="AA54" r:id="rId6"/>
  </hyperlinks>
  <printOptions horizontalCentered="1"/>
  <pageMargins left="0.7" right="0.7" top="0.75" bottom="0.75" header="0.3" footer="0.3"/>
  <pageSetup orientation="landscape" horizontalDpi="1200" verticalDpi="1200"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61"/>
  <sheetViews>
    <sheetView zoomScale="80" zoomScaleNormal="80" workbookViewId="0">
      <selection activeCell="A60" sqref="A60:U60"/>
    </sheetView>
  </sheetViews>
  <sheetFormatPr defaultColWidth="8.140625" defaultRowHeight="12.75" x14ac:dyDescent="0.2"/>
  <cols>
    <col min="1" max="1" width="21.7109375" style="7" customWidth="1"/>
    <col min="2" max="2" width="1.7109375" style="7" customWidth="1"/>
    <col min="3" max="3" width="12.28515625" style="7" customWidth="1"/>
    <col min="4" max="4" width="1.7109375" style="7" customWidth="1"/>
    <col min="5" max="5" width="10.7109375" style="7" customWidth="1"/>
    <col min="6" max="6" width="1.7109375" style="7" customWidth="1"/>
    <col min="7" max="7" width="15.28515625" style="7" customWidth="1"/>
    <col min="8" max="8" width="1.7109375" style="7" customWidth="1"/>
    <col min="9" max="9" width="12.7109375" style="7" customWidth="1"/>
    <col min="10" max="10" width="1.7109375" style="7" customWidth="1"/>
    <col min="11" max="11" width="15.28515625" style="7" customWidth="1"/>
    <col min="12" max="12" width="1.7109375" style="7" customWidth="1"/>
    <col min="13" max="13" width="14.140625" style="7" customWidth="1"/>
    <col min="14" max="14" width="1.7109375" style="7" customWidth="1"/>
    <col min="15" max="15" width="15.28515625" style="7" customWidth="1"/>
    <col min="16" max="16" width="1.7109375" style="7" customWidth="1"/>
    <col min="17" max="17" width="12.28515625" style="7" customWidth="1"/>
    <col min="18" max="18" width="1.7109375" style="7" customWidth="1"/>
    <col min="19" max="19" width="12.28515625" style="7" customWidth="1"/>
    <col min="20" max="20" width="1.7109375" style="7" customWidth="1"/>
    <col min="21" max="21" width="12.28515625" style="7" customWidth="1"/>
    <col min="22" max="26" width="8.140625" style="7"/>
    <col min="27" max="27" width="21.7109375" style="7" hidden="1" customWidth="1"/>
    <col min="28" max="28" width="1.7109375" style="7" hidden="1" customWidth="1"/>
    <col min="29" max="29" width="12.28515625" style="7" hidden="1" customWidth="1"/>
    <col min="30" max="30" width="1.7109375" style="7" hidden="1" customWidth="1"/>
    <col min="31" max="31" width="10.7109375" style="7" hidden="1" customWidth="1"/>
    <col min="32" max="32" width="1.7109375" style="7" hidden="1" customWidth="1"/>
    <col min="33" max="33" width="15.28515625" style="7" hidden="1" customWidth="1"/>
    <col min="34" max="34" width="1.7109375" style="7" hidden="1" customWidth="1"/>
    <col min="35" max="35" width="12.7109375" style="7" hidden="1" customWidth="1"/>
    <col min="36" max="36" width="1.7109375" style="7" hidden="1" customWidth="1"/>
    <col min="37" max="37" width="15.28515625" style="7" hidden="1" customWidth="1"/>
    <col min="38" max="38" width="1.7109375" style="7" hidden="1" customWidth="1"/>
    <col min="39" max="39" width="14.140625" style="7" hidden="1" customWidth="1"/>
    <col min="40" max="40" width="1.7109375" style="7" hidden="1" customWidth="1"/>
    <col min="41" max="41" width="15.28515625" style="7" hidden="1" customWidth="1"/>
    <col min="42" max="42" width="1.7109375" style="7" hidden="1" customWidth="1"/>
    <col min="43" max="43" width="12.28515625" style="7" hidden="1" customWidth="1"/>
    <col min="44" max="44" width="1.7109375" style="7" hidden="1" customWidth="1"/>
    <col min="45" max="45" width="12.28515625" style="7" hidden="1" customWidth="1"/>
    <col min="46" max="46" width="1.7109375" style="7" hidden="1" customWidth="1"/>
    <col min="47" max="47" width="12.28515625" style="7" hidden="1" customWidth="1"/>
    <col min="48" max="16384" width="8.140625" style="7"/>
  </cols>
  <sheetData>
    <row r="1" spans="1:47" ht="12.75" customHeight="1" x14ac:dyDescent="0.2">
      <c r="A1" s="56">
        <v>42654</v>
      </c>
      <c r="C1" s="55" t="s">
        <v>584</v>
      </c>
      <c r="U1" s="54" t="s">
        <v>583</v>
      </c>
      <c r="AA1" s="56">
        <v>42654</v>
      </c>
      <c r="AC1" s="55" t="s">
        <v>584</v>
      </c>
      <c r="AU1" s="54" t="s">
        <v>583</v>
      </c>
    </row>
    <row r="2" spans="1:47" x14ac:dyDescent="0.2">
      <c r="A2" s="53"/>
      <c r="AA2" s="53"/>
    </row>
    <row r="3" spans="1:47" s="51" customFormat="1" ht="15.75" x14ac:dyDescent="0.25">
      <c r="A3" s="145" t="s">
        <v>582</v>
      </c>
      <c r="B3" s="145"/>
      <c r="C3" s="145"/>
      <c r="D3" s="145"/>
      <c r="E3" s="145"/>
      <c r="F3" s="145"/>
      <c r="G3" s="145"/>
      <c r="H3" s="145"/>
      <c r="I3" s="145"/>
      <c r="J3" s="145"/>
      <c r="K3" s="145"/>
      <c r="L3" s="145"/>
      <c r="M3" s="145"/>
      <c r="N3" s="145"/>
      <c r="O3" s="145"/>
      <c r="P3" s="145"/>
      <c r="Q3" s="145"/>
      <c r="R3" s="145"/>
      <c r="S3" s="145"/>
      <c r="T3" s="145"/>
      <c r="U3" s="145"/>
      <c r="AA3" s="145" t="s">
        <v>582</v>
      </c>
      <c r="AB3" s="145"/>
      <c r="AC3" s="145"/>
      <c r="AD3" s="145"/>
      <c r="AE3" s="145"/>
      <c r="AF3" s="145"/>
      <c r="AG3" s="145"/>
      <c r="AH3" s="145"/>
      <c r="AI3" s="145"/>
      <c r="AJ3" s="145"/>
      <c r="AK3" s="145"/>
      <c r="AL3" s="145"/>
      <c r="AM3" s="145"/>
      <c r="AN3" s="145"/>
      <c r="AO3" s="145"/>
      <c r="AP3" s="145"/>
      <c r="AQ3" s="145"/>
      <c r="AR3" s="145"/>
      <c r="AS3" s="145"/>
      <c r="AT3" s="145"/>
      <c r="AU3" s="145"/>
    </row>
    <row r="4" spans="1:47" s="51" customFormat="1" ht="15.75" x14ac:dyDescent="0.25">
      <c r="A4" s="52" t="s">
        <v>581</v>
      </c>
      <c r="B4" s="52"/>
      <c r="C4" s="52"/>
      <c r="D4" s="52"/>
      <c r="E4" s="52"/>
      <c r="F4" s="52"/>
      <c r="G4" s="52"/>
      <c r="H4" s="52"/>
      <c r="I4" s="52"/>
      <c r="J4" s="52"/>
      <c r="K4" s="52"/>
      <c r="L4" s="52"/>
      <c r="M4" s="52"/>
      <c r="N4" s="52"/>
      <c r="O4" s="52"/>
      <c r="P4" s="52"/>
      <c r="Q4" s="52"/>
      <c r="R4" s="52"/>
      <c r="S4" s="52"/>
      <c r="T4" s="52"/>
      <c r="U4" s="52"/>
      <c r="AA4" s="52" t="s">
        <v>581</v>
      </c>
      <c r="AB4" s="52"/>
      <c r="AC4" s="52"/>
      <c r="AD4" s="52"/>
      <c r="AE4" s="52"/>
      <c r="AF4" s="52"/>
      <c r="AG4" s="52"/>
      <c r="AH4" s="52"/>
      <c r="AI4" s="52"/>
      <c r="AJ4" s="52"/>
      <c r="AK4" s="52"/>
      <c r="AL4" s="52"/>
      <c r="AM4" s="52"/>
      <c r="AN4" s="52"/>
      <c r="AO4" s="52"/>
      <c r="AP4" s="52"/>
      <c r="AQ4" s="52"/>
      <c r="AR4" s="52"/>
      <c r="AS4" s="52"/>
      <c r="AT4" s="52"/>
      <c r="AU4" s="52"/>
    </row>
    <row r="5" spans="1:47" s="51" customFormat="1" ht="15.75" x14ac:dyDescent="0.25">
      <c r="A5" s="52" t="s">
        <v>580</v>
      </c>
      <c r="B5" s="52"/>
      <c r="C5" s="52"/>
      <c r="D5" s="52"/>
      <c r="E5" s="52"/>
      <c r="F5" s="52"/>
      <c r="G5" s="52"/>
      <c r="H5" s="52"/>
      <c r="I5" s="52"/>
      <c r="J5" s="52"/>
      <c r="K5" s="52"/>
      <c r="L5" s="52"/>
      <c r="M5" s="52"/>
      <c r="N5" s="52"/>
      <c r="O5" s="52"/>
      <c r="P5" s="52"/>
      <c r="Q5" s="52"/>
      <c r="R5" s="52"/>
      <c r="S5" s="52"/>
      <c r="T5" s="52"/>
      <c r="U5" s="52"/>
      <c r="AA5" s="52" t="s">
        <v>580</v>
      </c>
      <c r="AB5" s="52"/>
      <c r="AC5" s="52"/>
      <c r="AD5" s="52"/>
      <c r="AE5" s="52"/>
      <c r="AF5" s="52"/>
      <c r="AG5" s="52"/>
      <c r="AH5" s="52"/>
      <c r="AI5" s="52"/>
      <c r="AJ5" s="52"/>
      <c r="AK5" s="52"/>
      <c r="AL5" s="52"/>
      <c r="AM5" s="52"/>
      <c r="AN5" s="52"/>
      <c r="AO5" s="52"/>
      <c r="AP5" s="52"/>
      <c r="AQ5" s="52"/>
      <c r="AR5" s="52"/>
      <c r="AS5" s="52"/>
      <c r="AT5" s="52"/>
      <c r="AU5" s="52"/>
    </row>
    <row r="6" spans="1:47" ht="15.75" customHeight="1" x14ac:dyDescent="0.25">
      <c r="A6" s="146" t="s">
        <v>579</v>
      </c>
      <c r="B6" s="146"/>
      <c r="C6" s="146"/>
      <c r="D6" s="146"/>
      <c r="E6" s="146"/>
      <c r="F6" s="146"/>
      <c r="G6" s="146"/>
      <c r="H6" s="146"/>
      <c r="I6" s="146"/>
      <c r="J6" s="146"/>
      <c r="K6" s="146"/>
      <c r="L6" s="146"/>
      <c r="M6" s="146"/>
      <c r="N6" s="146"/>
      <c r="O6" s="146"/>
      <c r="P6" s="146"/>
      <c r="Q6" s="146"/>
      <c r="R6" s="146"/>
      <c r="S6" s="146"/>
      <c r="T6" s="146"/>
      <c r="U6" s="146"/>
      <c r="AA6" s="146" t="s">
        <v>579</v>
      </c>
      <c r="AB6" s="146"/>
      <c r="AC6" s="146"/>
      <c r="AD6" s="146"/>
      <c r="AE6" s="146"/>
      <c r="AF6" s="146"/>
      <c r="AG6" s="146"/>
      <c r="AH6" s="146"/>
      <c r="AI6" s="146"/>
      <c r="AJ6" s="146"/>
      <c r="AK6" s="146"/>
      <c r="AL6" s="146"/>
      <c r="AM6" s="146"/>
      <c r="AN6" s="146"/>
      <c r="AO6" s="146"/>
      <c r="AP6" s="146"/>
      <c r="AQ6" s="146"/>
      <c r="AR6" s="146"/>
      <c r="AS6" s="146"/>
      <c r="AT6" s="146"/>
      <c r="AU6" s="146"/>
    </row>
    <row r="7" spans="1:47" ht="15.75" customHeight="1" x14ac:dyDescent="0.25">
      <c r="A7" s="146" t="s">
        <v>578</v>
      </c>
      <c r="B7" s="146"/>
      <c r="C7" s="146"/>
      <c r="D7" s="146"/>
      <c r="E7" s="146"/>
      <c r="F7" s="146"/>
      <c r="G7" s="146"/>
      <c r="H7" s="146"/>
      <c r="I7" s="146"/>
      <c r="J7" s="146"/>
      <c r="K7" s="146"/>
      <c r="L7" s="146"/>
      <c r="M7" s="146"/>
      <c r="N7" s="146"/>
      <c r="O7" s="146"/>
      <c r="P7" s="146"/>
      <c r="Q7" s="146"/>
      <c r="R7" s="146"/>
      <c r="S7" s="146"/>
      <c r="T7" s="146"/>
      <c r="U7" s="146"/>
      <c r="AA7" s="146" t="s">
        <v>578</v>
      </c>
      <c r="AB7" s="146"/>
      <c r="AC7" s="146"/>
      <c r="AD7" s="146"/>
      <c r="AE7" s="146"/>
      <c r="AF7" s="146"/>
      <c r="AG7" s="146"/>
      <c r="AH7" s="146"/>
      <c r="AI7" s="146"/>
      <c r="AJ7" s="146"/>
      <c r="AK7" s="146"/>
      <c r="AL7" s="146"/>
      <c r="AM7" s="146"/>
      <c r="AN7" s="146"/>
      <c r="AO7" s="146"/>
      <c r="AP7" s="146"/>
      <c r="AQ7" s="146"/>
      <c r="AR7" s="146"/>
      <c r="AS7" s="146"/>
      <c r="AT7" s="146"/>
      <c r="AU7" s="146"/>
    </row>
    <row r="8" spans="1:47" ht="13.5" thickBot="1" x14ac:dyDescent="0.25">
      <c r="A8" s="42"/>
      <c r="B8" s="42"/>
      <c r="C8" s="42"/>
      <c r="D8" s="42"/>
      <c r="E8" s="42"/>
      <c r="F8" s="42"/>
      <c r="G8" s="42"/>
      <c r="H8" s="42"/>
      <c r="I8" s="42"/>
      <c r="J8" s="42"/>
      <c r="K8" s="42"/>
      <c r="L8" s="42"/>
      <c r="M8" s="42"/>
      <c r="N8" s="42"/>
      <c r="O8" s="42"/>
      <c r="P8" s="42"/>
      <c r="Q8" s="42"/>
      <c r="R8" s="42"/>
      <c r="S8" s="50"/>
      <c r="T8" s="50"/>
      <c r="U8" s="50"/>
      <c r="AA8" s="42"/>
      <c r="AB8" s="42"/>
      <c r="AC8" s="42"/>
      <c r="AD8" s="42"/>
      <c r="AE8" s="42"/>
      <c r="AF8" s="42"/>
      <c r="AG8" s="42"/>
      <c r="AH8" s="42"/>
      <c r="AI8" s="42"/>
      <c r="AJ8" s="42"/>
      <c r="AK8" s="42"/>
      <c r="AL8" s="42"/>
      <c r="AM8" s="42"/>
      <c r="AN8" s="42"/>
      <c r="AO8" s="42"/>
      <c r="AP8" s="42"/>
      <c r="AQ8" s="42"/>
      <c r="AR8" s="42"/>
      <c r="AS8" s="50"/>
      <c r="AT8" s="50"/>
      <c r="AU8" s="50"/>
    </row>
    <row r="9" spans="1:47" ht="12.75" customHeight="1" thickTop="1" x14ac:dyDescent="0.2">
      <c r="A9" s="143" t="s">
        <v>567</v>
      </c>
      <c r="B9" s="41"/>
      <c r="C9" s="143" t="s">
        <v>577</v>
      </c>
      <c r="D9" s="40"/>
      <c r="E9" s="143" t="s">
        <v>576</v>
      </c>
      <c r="F9" s="41"/>
      <c r="G9" s="143" t="s">
        <v>575</v>
      </c>
      <c r="H9" s="143"/>
      <c r="I9" s="143"/>
      <c r="J9" s="49"/>
      <c r="K9" s="143" t="s">
        <v>574</v>
      </c>
      <c r="L9" s="143"/>
      <c r="M9" s="143"/>
      <c r="N9" s="48"/>
      <c r="O9" s="143" t="s">
        <v>562</v>
      </c>
      <c r="P9" s="143"/>
      <c r="Q9" s="143"/>
      <c r="AA9" s="143" t="s">
        <v>567</v>
      </c>
      <c r="AB9" s="41"/>
      <c r="AC9" s="143" t="s">
        <v>577</v>
      </c>
      <c r="AD9" s="40"/>
      <c r="AE9" s="143" t="s">
        <v>576</v>
      </c>
      <c r="AF9" s="41"/>
      <c r="AG9" s="143" t="s">
        <v>575</v>
      </c>
      <c r="AH9" s="143"/>
      <c r="AI9" s="143"/>
      <c r="AJ9" s="49"/>
      <c r="AK9" s="143" t="s">
        <v>574</v>
      </c>
      <c r="AL9" s="143"/>
      <c r="AM9" s="143"/>
      <c r="AN9" s="48"/>
      <c r="AO9" s="143" t="s">
        <v>562</v>
      </c>
      <c r="AP9" s="143"/>
      <c r="AQ9" s="143"/>
    </row>
    <row r="10" spans="1:47" ht="12.75" customHeight="1" x14ac:dyDescent="0.2">
      <c r="A10" s="135"/>
      <c r="B10" s="33"/>
      <c r="C10" s="135"/>
      <c r="D10" s="34"/>
      <c r="E10" s="135"/>
      <c r="F10" s="33"/>
      <c r="G10" s="136"/>
      <c r="H10" s="136"/>
      <c r="I10" s="136"/>
      <c r="J10" s="46"/>
      <c r="K10" s="136"/>
      <c r="L10" s="136"/>
      <c r="M10" s="136"/>
      <c r="N10" s="37"/>
      <c r="O10" s="136"/>
      <c r="P10" s="136"/>
      <c r="Q10" s="136"/>
      <c r="AA10" s="135"/>
      <c r="AB10" s="33"/>
      <c r="AC10" s="135"/>
      <c r="AD10" s="34"/>
      <c r="AE10" s="135"/>
      <c r="AF10" s="33"/>
      <c r="AG10" s="136"/>
      <c r="AH10" s="136"/>
      <c r="AI10" s="136"/>
      <c r="AJ10" s="46"/>
      <c r="AK10" s="136"/>
      <c r="AL10" s="136"/>
      <c r="AM10" s="136"/>
      <c r="AN10" s="37"/>
      <c r="AO10" s="136"/>
      <c r="AP10" s="136"/>
      <c r="AQ10" s="136"/>
    </row>
    <row r="11" spans="1:47" ht="12.75" customHeight="1" x14ac:dyDescent="0.2">
      <c r="A11" s="135"/>
      <c r="B11" s="33"/>
      <c r="C11" s="135"/>
      <c r="D11" s="34"/>
      <c r="E11" s="135"/>
      <c r="F11" s="33"/>
      <c r="G11" s="144" t="s">
        <v>573</v>
      </c>
      <c r="H11" s="32"/>
      <c r="I11" s="144" t="s">
        <v>572</v>
      </c>
      <c r="J11" s="32"/>
      <c r="K11" s="144" t="s">
        <v>571</v>
      </c>
      <c r="L11" s="32"/>
      <c r="M11" s="144" t="s">
        <v>570</v>
      </c>
      <c r="N11" s="33"/>
      <c r="O11" s="144" t="s">
        <v>571</v>
      </c>
      <c r="Q11" s="144" t="s">
        <v>570</v>
      </c>
      <c r="AA11" s="135"/>
      <c r="AB11" s="33"/>
      <c r="AC11" s="135"/>
      <c r="AD11" s="34"/>
      <c r="AE11" s="135"/>
      <c r="AF11" s="33"/>
      <c r="AG11" s="144" t="s">
        <v>573</v>
      </c>
      <c r="AH11" s="32"/>
      <c r="AI11" s="144" t="s">
        <v>572</v>
      </c>
      <c r="AJ11" s="32"/>
      <c r="AK11" s="144" t="s">
        <v>571</v>
      </c>
      <c r="AL11" s="32"/>
      <c r="AM11" s="144" t="s">
        <v>570</v>
      </c>
      <c r="AN11" s="33"/>
      <c r="AO11" s="144" t="s">
        <v>571</v>
      </c>
      <c r="AQ11" s="144" t="s">
        <v>570</v>
      </c>
    </row>
    <row r="12" spans="1:47" ht="12.75" customHeight="1" x14ac:dyDescent="0.2">
      <c r="A12" s="136"/>
      <c r="B12" s="33"/>
      <c r="C12" s="136"/>
      <c r="D12" s="34"/>
      <c r="E12" s="136"/>
      <c r="F12" s="33"/>
      <c r="G12" s="136"/>
      <c r="H12" s="32"/>
      <c r="I12" s="136"/>
      <c r="J12" s="32"/>
      <c r="K12" s="136"/>
      <c r="L12" s="32"/>
      <c r="M12" s="136"/>
      <c r="N12" s="33"/>
      <c r="O12" s="136"/>
      <c r="P12" s="35"/>
      <c r="Q12" s="136"/>
      <c r="AA12" s="136"/>
      <c r="AB12" s="33"/>
      <c r="AC12" s="136"/>
      <c r="AD12" s="34"/>
      <c r="AE12" s="136"/>
      <c r="AF12" s="33"/>
      <c r="AG12" s="136"/>
      <c r="AH12" s="32"/>
      <c r="AI12" s="136"/>
      <c r="AJ12" s="32"/>
      <c r="AK12" s="136"/>
      <c r="AL12" s="32"/>
      <c r="AM12" s="136"/>
      <c r="AN12" s="33"/>
      <c r="AO12" s="136"/>
      <c r="AP12" s="35"/>
      <c r="AQ12" s="136"/>
    </row>
    <row r="13" spans="1:47" ht="12.75" customHeight="1" x14ac:dyDescent="0.2">
      <c r="A13" s="47"/>
      <c r="B13" s="33"/>
      <c r="C13" s="33"/>
      <c r="D13" s="34"/>
      <c r="E13" s="33"/>
      <c r="F13" s="33"/>
      <c r="G13" s="46"/>
      <c r="H13" s="32"/>
      <c r="I13" s="46"/>
      <c r="J13" s="32"/>
      <c r="K13" s="33"/>
      <c r="L13" s="32"/>
      <c r="M13" s="45"/>
      <c r="N13" s="33"/>
      <c r="O13" s="33"/>
      <c r="P13" s="45"/>
      <c r="Q13" s="44"/>
      <c r="AA13" s="47"/>
      <c r="AB13" s="33"/>
      <c r="AC13" s="33"/>
      <c r="AD13" s="34"/>
      <c r="AE13" s="33"/>
      <c r="AF13" s="33"/>
      <c r="AG13" s="46"/>
      <c r="AH13" s="32"/>
      <c r="AI13" s="46"/>
      <c r="AJ13" s="32"/>
      <c r="AK13" s="33"/>
      <c r="AL13" s="32"/>
      <c r="AM13" s="45"/>
      <c r="AN13" s="33"/>
      <c r="AO13" s="33"/>
      <c r="AP13" s="45"/>
      <c r="AQ13" s="44"/>
    </row>
    <row r="14" spans="1:47" ht="12.75" customHeight="1" x14ac:dyDescent="0.2">
      <c r="A14" s="19" t="s">
        <v>558</v>
      </c>
      <c r="B14" s="18"/>
      <c r="C14" s="15">
        <v>0.7</v>
      </c>
      <c r="D14" s="18"/>
      <c r="E14" s="15">
        <v>0.8</v>
      </c>
      <c r="F14" s="17"/>
      <c r="G14" s="17">
        <v>-120</v>
      </c>
      <c r="H14" s="18"/>
      <c r="I14" s="15">
        <v>-14.8</v>
      </c>
      <c r="J14" s="17"/>
      <c r="K14" s="15">
        <v>0</v>
      </c>
      <c r="L14" s="18"/>
      <c r="M14" s="15">
        <v>1</v>
      </c>
      <c r="N14" s="18"/>
      <c r="O14" s="15">
        <v>-0.6</v>
      </c>
      <c r="P14" s="18"/>
      <c r="Q14" s="15">
        <v>3.7</v>
      </c>
      <c r="AA14" s="19" t="s">
        <v>558</v>
      </c>
      <c r="AB14" s="18"/>
      <c r="AC14" s="15">
        <v>0.66</v>
      </c>
      <c r="AD14" s="18"/>
      <c r="AE14" s="15">
        <v>0.82</v>
      </c>
      <c r="AF14" s="17"/>
      <c r="AG14" s="17">
        <v>-123</v>
      </c>
      <c r="AH14" s="18"/>
      <c r="AI14" s="15">
        <v>-14.82</v>
      </c>
      <c r="AJ14" s="17"/>
      <c r="AK14" s="15">
        <v>0.02</v>
      </c>
      <c r="AL14" s="18"/>
      <c r="AM14" s="15">
        <v>0.95</v>
      </c>
      <c r="AN14" s="18"/>
      <c r="AO14" s="15">
        <v>-0.64</v>
      </c>
      <c r="AP14" s="18"/>
      <c r="AQ14" s="15">
        <v>3.65</v>
      </c>
    </row>
    <row r="15" spans="1:47" ht="12.75" customHeight="1" x14ac:dyDescent="0.2">
      <c r="A15" s="27" t="s">
        <v>557</v>
      </c>
      <c r="B15" s="18"/>
      <c r="C15" s="15">
        <v>0.9</v>
      </c>
      <c r="D15" s="18"/>
      <c r="E15" s="15">
        <v>2.2000000000000002</v>
      </c>
      <c r="F15" s="17"/>
      <c r="G15" s="17">
        <v>-390</v>
      </c>
      <c r="H15" s="18"/>
      <c r="I15" s="15">
        <v>-9.3000000000000007</v>
      </c>
      <c r="J15" s="17"/>
      <c r="K15" s="15">
        <v>0.4</v>
      </c>
      <c r="L15" s="18"/>
      <c r="M15" s="15">
        <v>4.3</v>
      </c>
      <c r="N15" s="18"/>
      <c r="O15" s="15">
        <v>-0.8</v>
      </c>
      <c r="P15" s="18"/>
      <c r="Q15" s="15">
        <v>8</v>
      </c>
      <c r="AA15" s="27" t="s">
        <v>557</v>
      </c>
      <c r="AB15" s="18"/>
      <c r="AC15" s="15">
        <v>0.9</v>
      </c>
      <c r="AD15" s="18"/>
      <c r="AE15" s="15">
        <v>2.19</v>
      </c>
      <c r="AF15" s="17"/>
      <c r="AG15" s="17">
        <v>-389</v>
      </c>
      <c r="AH15" s="18"/>
      <c r="AI15" s="15">
        <v>-9.3000000000000007</v>
      </c>
      <c r="AJ15" s="17"/>
      <c r="AK15" s="15">
        <v>0.36</v>
      </c>
      <c r="AL15" s="18"/>
      <c r="AM15" s="15">
        <v>4.33</v>
      </c>
      <c r="AN15" s="18"/>
      <c r="AO15" s="15">
        <v>-0.82</v>
      </c>
      <c r="AP15" s="18"/>
      <c r="AQ15" s="15">
        <v>8.01</v>
      </c>
    </row>
    <row r="16" spans="1:47" ht="12.75" customHeight="1" x14ac:dyDescent="0.2">
      <c r="A16" s="19" t="s">
        <v>556</v>
      </c>
      <c r="B16" s="18"/>
      <c r="C16" s="15">
        <v>1.5</v>
      </c>
      <c r="D16" s="18"/>
      <c r="E16" s="15">
        <v>5.4</v>
      </c>
      <c r="F16" s="17"/>
      <c r="G16" s="17">
        <v>-1090</v>
      </c>
      <c r="H16" s="18"/>
      <c r="I16" s="15">
        <v>-9.1</v>
      </c>
      <c r="J16" s="17"/>
      <c r="K16" s="15">
        <v>0.9</v>
      </c>
      <c r="L16" s="18"/>
      <c r="M16" s="15">
        <v>11</v>
      </c>
      <c r="N16" s="18"/>
      <c r="O16" s="15">
        <v>-1.3</v>
      </c>
      <c r="P16" s="18"/>
      <c r="Q16" s="15">
        <v>12.8</v>
      </c>
      <c r="AA16" s="19" t="s">
        <v>556</v>
      </c>
      <c r="AB16" s="18"/>
      <c r="AC16" s="15">
        <v>1.49</v>
      </c>
      <c r="AD16" s="18"/>
      <c r="AE16" s="15">
        <v>5.41</v>
      </c>
      <c r="AF16" s="17"/>
      <c r="AG16" s="17">
        <v>-1088</v>
      </c>
      <c r="AH16" s="18"/>
      <c r="AI16" s="15">
        <v>-9.11</v>
      </c>
      <c r="AJ16" s="17"/>
      <c r="AK16" s="15">
        <v>0.94</v>
      </c>
      <c r="AL16" s="18"/>
      <c r="AM16" s="15">
        <v>10.96</v>
      </c>
      <c r="AN16" s="18"/>
      <c r="AO16" s="15">
        <v>-1.28</v>
      </c>
      <c r="AP16" s="18"/>
      <c r="AQ16" s="15">
        <v>12.76</v>
      </c>
    </row>
    <row r="17" spans="1:47" ht="12.75" customHeight="1" x14ac:dyDescent="0.2">
      <c r="A17" s="19" t="s">
        <v>555</v>
      </c>
      <c r="B17" s="18"/>
      <c r="C17" s="15">
        <v>1.8</v>
      </c>
      <c r="D17" s="18"/>
      <c r="E17" s="15">
        <v>8.6</v>
      </c>
      <c r="F17" s="17"/>
      <c r="G17" s="17">
        <v>-2120</v>
      </c>
      <c r="H17" s="18"/>
      <c r="I17" s="15">
        <v>-8.6</v>
      </c>
      <c r="J17" s="17"/>
      <c r="K17" s="15">
        <v>1.7</v>
      </c>
      <c r="L17" s="18"/>
      <c r="M17" s="15">
        <v>18.600000000000001</v>
      </c>
      <c r="N17" s="18"/>
      <c r="O17" s="15">
        <v>-1.5</v>
      </c>
      <c r="P17" s="18"/>
      <c r="Q17" s="15">
        <v>15.7</v>
      </c>
      <c r="AA17" s="19" t="s">
        <v>555</v>
      </c>
      <c r="AB17" s="18"/>
      <c r="AC17" s="15">
        <v>1.79</v>
      </c>
      <c r="AD17" s="18"/>
      <c r="AE17" s="15">
        <v>8.64</v>
      </c>
      <c r="AF17" s="17"/>
      <c r="AG17" s="17">
        <v>-2116</v>
      </c>
      <c r="AH17" s="18"/>
      <c r="AI17" s="15">
        <v>-8.64</v>
      </c>
      <c r="AJ17" s="17"/>
      <c r="AK17" s="15">
        <v>1.68</v>
      </c>
      <c r="AL17" s="18"/>
      <c r="AM17" s="15">
        <v>18.579999999999998</v>
      </c>
      <c r="AN17" s="18"/>
      <c r="AO17" s="15">
        <v>-1.48</v>
      </c>
      <c r="AP17" s="18"/>
      <c r="AQ17" s="15">
        <v>15.69</v>
      </c>
    </row>
    <row r="18" spans="1:47" ht="12.75" customHeight="1" x14ac:dyDescent="0.2">
      <c r="A18" s="19" t="s">
        <v>554</v>
      </c>
      <c r="B18" s="18"/>
      <c r="C18" s="15">
        <v>7.3</v>
      </c>
      <c r="D18" s="18"/>
      <c r="E18" s="15">
        <v>82.8</v>
      </c>
      <c r="F18" s="17"/>
      <c r="G18" s="17">
        <v>-24440</v>
      </c>
      <c r="H18" s="18"/>
      <c r="I18" s="15">
        <v>-20.5</v>
      </c>
      <c r="J18" s="17"/>
      <c r="K18" s="15">
        <v>-3</v>
      </c>
      <c r="L18" s="18"/>
      <c r="M18" s="15">
        <v>65</v>
      </c>
      <c r="N18" s="18"/>
      <c r="O18" s="15">
        <v>-5.4</v>
      </c>
      <c r="P18" s="18"/>
      <c r="Q18" s="15">
        <v>20.9</v>
      </c>
      <c r="AA18" s="19" t="s">
        <v>554</v>
      </c>
      <c r="AB18" s="18"/>
      <c r="AC18" s="15">
        <v>7.33</v>
      </c>
      <c r="AD18" s="18"/>
      <c r="AE18" s="15">
        <v>82.76</v>
      </c>
      <c r="AF18" s="17"/>
      <c r="AG18" s="17">
        <v>-24436</v>
      </c>
      <c r="AH18" s="18"/>
      <c r="AI18" s="15">
        <v>-20.54</v>
      </c>
      <c r="AJ18" s="17"/>
      <c r="AK18" s="15">
        <v>-2.99</v>
      </c>
      <c r="AL18" s="18"/>
      <c r="AM18" s="15">
        <v>65.040000000000006</v>
      </c>
      <c r="AN18" s="18"/>
      <c r="AO18" s="15">
        <v>-5.4</v>
      </c>
      <c r="AP18" s="18"/>
      <c r="AQ18" s="15">
        <v>20.9</v>
      </c>
    </row>
    <row r="19" spans="1:47" ht="12.75" customHeight="1" x14ac:dyDescent="0.2">
      <c r="A19" s="19" t="s">
        <v>553</v>
      </c>
      <c r="B19" s="18"/>
      <c r="C19" s="15">
        <v>4.3</v>
      </c>
      <c r="D19" s="18"/>
      <c r="E19" s="15">
        <v>100</v>
      </c>
      <c r="F19" s="17"/>
      <c r="G19" s="17">
        <v>-4020</v>
      </c>
      <c r="H19" s="18"/>
      <c r="I19" s="15">
        <v>-16.899999999999999</v>
      </c>
      <c r="J19" s="17"/>
      <c r="K19" s="15">
        <v>0</v>
      </c>
      <c r="L19" s="18"/>
      <c r="M19" s="15">
        <v>100</v>
      </c>
      <c r="N19" s="18"/>
      <c r="O19" s="15">
        <v>-3.4</v>
      </c>
      <c r="P19" s="18"/>
      <c r="Q19" s="15">
        <v>16.8</v>
      </c>
      <c r="AA19" s="19" t="s">
        <v>553</v>
      </c>
      <c r="AB19" s="18"/>
      <c r="AC19" s="15">
        <v>4.28</v>
      </c>
      <c r="AD19" s="18"/>
      <c r="AE19" s="15">
        <v>100</v>
      </c>
      <c r="AF19" s="17"/>
      <c r="AG19" s="17">
        <v>-4019</v>
      </c>
      <c r="AH19" s="18"/>
      <c r="AI19" s="15">
        <v>-16.88</v>
      </c>
      <c r="AJ19" s="17"/>
      <c r="AK19" s="15">
        <v>0</v>
      </c>
      <c r="AL19" s="18"/>
      <c r="AM19" s="15">
        <v>100</v>
      </c>
      <c r="AN19" s="18"/>
      <c r="AO19" s="15">
        <v>-3.42</v>
      </c>
      <c r="AP19" s="18"/>
      <c r="AQ19" s="15">
        <v>16.82</v>
      </c>
    </row>
    <row r="20" spans="1:47" ht="12.75" customHeight="1" x14ac:dyDescent="0.2">
      <c r="A20" s="26"/>
      <c r="C20" s="15"/>
      <c r="D20" s="23"/>
      <c r="E20" s="25"/>
      <c r="F20" s="22"/>
      <c r="G20" s="17"/>
      <c r="I20" s="25"/>
      <c r="J20" s="22"/>
      <c r="K20" s="25"/>
      <c r="L20" s="23"/>
      <c r="M20" s="25"/>
      <c r="N20" s="23"/>
      <c r="O20" s="25"/>
      <c r="P20" s="23"/>
      <c r="Q20" s="25"/>
      <c r="AA20" s="26"/>
      <c r="AC20" s="25"/>
      <c r="AD20" s="23"/>
      <c r="AE20" s="25"/>
      <c r="AF20" s="22"/>
      <c r="AG20" s="22"/>
      <c r="AI20" s="25"/>
      <c r="AJ20" s="22"/>
      <c r="AK20" s="25"/>
      <c r="AL20" s="23"/>
      <c r="AM20" s="25"/>
      <c r="AN20" s="23"/>
      <c r="AO20" s="25"/>
      <c r="AP20" s="23"/>
      <c r="AQ20" s="25"/>
    </row>
    <row r="21" spans="1:47" ht="12.75" customHeight="1" x14ac:dyDescent="0.2">
      <c r="A21" s="24" t="s">
        <v>552</v>
      </c>
      <c r="C21" s="15"/>
      <c r="D21" s="23"/>
      <c r="E21" s="20"/>
      <c r="F21" s="22"/>
      <c r="G21" s="17"/>
      <c r="I21" s="20"/>
      <c r="J21" s="22"/>
      <c r="K21" s="20"/>
      <c r="L21" s="23"/>
      <c r="M21" s="20"/>
      <c r="N21" s="23"/>
      <c r="O21" s="20"/>
      <c r="P21" s="23"/>
      <c r="Q21" s="20"/>
      <c r="AA21" s="24" t="s">
        <v>552</v>
      </c>
      <c r="AC21" s="20"/>
      <c r="AD21" s="23"/>
      <c r="AE21" s="20"/>
      <c r="AF21" s="22"/>
      <c r="AG21" s="22"/>
      <c r="AI21" s="20"/>
      <c r="AJ21" s="22"/>
      <c r="AK21" s="20"/>
      <c r="AL21" s="23"/>
      <c r="AM21" s="20"/>
      <c r="AN21" s="23"/>
      <c r="AO21" s="20"/>
      <c r="AP21" s="23"/>
      <c r="AQ21" s="20"/>
    </row>
    <row r="22" spans="1:47" ht="12.75" customHeight="1" x14ac:dyDescent="0.2">
      <c r="A22" s="19" t="s">
        <v>551</v>
      </c>
      <c r="B22" s="18"/>
      <c r="C22" s="15">
        <v>1.9</v>
      </c>
      <c r="D22" s="18"/>
      <c r="E22" s="15">
        <v>6</v>
      </c>
      <c r="F22" s="17"/>
      <c r="G22" s="17">
        <v>-3380</v>
      </c>
      <c r="H22" s="18"/>
      <c r="I22" s="15">
        <v>-7.6</v>
      </c>
      <c r="J22" s="17"/>
      <c r="K22" s="15">
        <v>1.5</v>
      </c>
      <c r="L22" s="18"/>
      <c r="M22" s="15">
        <v>14.8</v>
      </c>
      <c r="N22" s="18"/>
      <c r="O22" s="15">
        <v>-1.5</v>
      </c>
      <c r="P22" s="18"/>
      <c r="Q22" s="15">
        <v>18.5</v>
      </c>
      <c r="AA22" s="19" t="s">
        <v>551</v>
      </c>
      <c r="AB22" s="18"/>
      <c r="AC22" s="15">
        <v>1.89</v>
      </c>
      <c r="AD22" s="18"/>
      <c r="AE22" s="15">
        <v>5.96</v>
      </c>
      <c r="AF22" s="17"/>
      <c r="AG22" s="17">
        <v>-3376</v>
      </c>
      <c r="AH22" s="18"/>
      <c r="AI22" s="15">
        <v>-7.57</v>
      </c>
      <c r="AJ22" s="17"/>
      <c r="AK22" s="15">
        <v>1.49</v>
      </c>
      <c r="AL22" s="18"/>
      <c r="AM22" s="15">
        <v>14.77</v>
      </c>
      <c r="AN22" s="18"/>
      <c r="AO22" s="15">
        <v>-1.51</v>
      </c>
      <c r="AP22" s="18"/>
      <c r="AQ22" s="15">
        <v>18.47</v>
      </c>
    </row>
    <row r="23" spans="1:47" ht="12.75" customHeight="1" x14ac:dyDescent="0.2">
      <c r="A23" s="19" t="s">
        <v>550</v>
      </c>
      <c r="B23" s="18"/>
      <c r="C23" s="15">
        <v>2.9</v>
      </c>
      <c r="D23" s="18"/>
      <c r="E23" s="15">
        <v>5.9</v>
      </c>
      <c r="F23" s="17"/>
      <c r="G23" s="17">
        <v>-7170</v>
      </c>
      <c r="H23" s="18"/>
      <c r="I23" s="15">
        <v>-10.4</v>
      </c>
      <c r="J23" s="17"/>
      <c r="K23" s="15">
        <v>0.7</v>
      </c>
      <c r="L23" s="18"/>
      <c r="M23" s="15">
        <v>10.3</v>
      </c>
      <c r="N23" s="18"/>
      <c r="O23" s="15">
        <v>-2.2999999999999998</v>
      </c>
      <c r="P23" s="18"/>
      <c r="Q23" s="15">
        <v>19.600000000000001</v>
      </c>
      <c r="AA23" s="19" t="s">
        <v>550</v>
      </c>
      <c r="AB23" s="18"/>
      <c r="AC23" s="15">
        <v>2.92</v>
      </c>
      <c r="AD23" s="18"/>
      <c r="AE23" s="15">
        <v>5.91</v>
      </c>
      <c r="AF23" s="17"/>
      <c r="AG23" s="17">
        <v>-7165</v>
      </c>
      <c r="AH23" s="18"/>
      <c r="AI23" s="15">
        <v>-10.44</v>
      </c>
      <c r="AJ23" s="17"/>
      <c r="AK23" s="15">
        <v>0.74</v>
      </c>
      <c r="AL23" s="18"/>
      <c r="AM23" s="15">
        <v>10.29</v>
      </c>
      <c r="AN23" s="18"/>
      <c r="AO23" s="15">
        <v>-2.2799999999999998</v>
      </c>
      <c r="AP23" s="18"/>
      <c r="AQ23" s="15">
        <v>19.600000000000001</v>
      </c>
    </row>
    <row r="24" spans="1:47" ht="12.75" customHeight="1" x14ac:dyDescent="0.2">
      <c r="A24" s="19" t="s">
        <v>549</v>
      </c>
      <c r="B24" s="18"/>
      <c r="C24" s="15">
        <v>8</v>
      </c>
      <c r="D24" s="18"/>
      <c r="E24" s="15">
        <v>20.100000000000001</v>
      </c>
      <c r="F24" s="17"/>
      <c r="G24" s="17">
        <v>-31610</v>
      </c>
      <c r="H24" s="18"/>
      <c r="I24" s="15">
        <v>-23.4</v>
      </c>
      <c r="J24" s="17"/>
      <c r="K24" s="15">
        <v>-1.1000000000000001</v>
      </c>
      <c r="L24" s="18"/>
      <c r="M24" s="15">
        <v>13.4</v>
      </c>
      <c r="N24" s="18"/>
      <c r="O24" s="15">
        <v>-6</v>
      </c>
      <c r="P24" s="18"/>
      <c r="Q24" s="15">
        <v>19.5</v>
      </c>
      <c r="AA24" s="19" t="s">
        <v>549</v>
      </c>
      <c r="AB24" s="18"/>
      <c r="AC24" s="15">
        <v>7.99</v>
      </c>
      <c r="AD24" s="18"/>
      <c r="AE24" s="15">
        <v>20.13</v>
      </c>
      <c r="AF24" s="17"/>
      <c r="AG24" s="17">
        <v>-31611</v>
      </c>
      <c r="AH24" s="18"/>
      <c r="AI24" s="15">
        <v>-23.38</v>
      </c>
      <c r="AJ24" s="17"/>
      <c r="AK24" s="15">
        <v>-1.1399999999999999</v>
      </c>
      <c r="AL24" s="18"/>
      <c r="AM24" s="15">
        <v>13.4</v>
      </c>
      <c r="AN24" s="18"/>
      <c r="AO24" s="15">
        <v>-5.96</v>
      </c>
      <c r="AP24" s="18"/>
      <c r="AQ24" s="15">
        <v>19.52</v>
      </c>
    </row>
    <row r="25" spans="1:47" ht="12.75" customHeight="1" x14ac:dyDescent="0.2">
      <c r="A25" s="19" t="s">
        <v>548</v>
      </c>
      <c r="B25" s="18"/>
      <c r="C25" s="15">
        <v>14.1</v>
      </c>
      <c r="D25" s="18"/>
      <c r="E25" s="15">
        <v>50.8</v>
      </c>
      <c r="F25" s="17"/>
      <c r="G25" s="17">
        <v>-317100</v>
      </c>
      <c r="H25" s="18"/>
      <c r="I25" s="15">
        <v>-28</v>
      </c>
      <c r="J25" s="17"/>
      <c r="K25" s="15">
        <v>-4.0999999999999996</v>
      </c>
      <c r="L25" s="18"/>
      <c r="M25" s="15">
        <v>26.6</v>
      </c>
      <c r="N25" s="18"/>
      <c r="O25" s="15">
        <v>-9.4</v>
      </c>
      <c r="P25" s="18"/>
      <c r="Q25" s="15">
        <v>24.1</v>
      </c>
      <c r="AA25" s="19" t="s">
        <v>548</v>
      </c>
      <c r="AB25" s="18"/>
      <c r="AC25" s="15">
        <v>14.07</v>
      </c>
      <c r="AD25" s="18"/>
      <c r="AE25" s="15">
        <v>50.77</v>
      </c>
      <c r="AF25" s="17"/>
      <c r="AG25" s="17">
        <v>-317104</v>
      </c>
      <c r="AH25" s="18"/>
      <c r="AI25" s="15">
        <v>-27.95</v>
      </c>
      <c r="AJ25" s="17"/>
      <c r="AK25" s="15">
        <v>-4.08</v>
      </c>
      <c r="AL25" s="18"/>
      <c r="AM25" s="15">
        <v>26.59</v>
      </c>
      <c r="AN25" s="18"/>
      <c r="AO25" s="15">
        <v>-9.36</v>
      </c>
      <c r="AP25" s="18"/>
      <c r="AQ25" s="15">
        <v>24.13</v>
      </c>
    </row>
    <row r="26" spans="1:47" ht="12.75" customHeight="1" x14ac:dyDescent="0.2">
      <c r="A26" s="19" t="s">
        <v>547</v>
      </c>
      <c r="B26" s="18"/>
      <c r="C26" s="15">
        <v>14</v>
      </c>
      <c r="D26" s="18"/>
      <c r="E26" s="15">
        <v>24.5</v>
      </c>
      <c r="F26" s="17"/>
      <c r="G26" s="17">
        <v>-1459720</v>
      </c>
      <c r="H26" s="18"/>
      <c r="I26" s="15">
        <v>-27.1</v>
      </c>
      <c r="J26" s="17"/>
      <c r="K26" s="15">
        <v>-1.9</v>
      </c>
      <c r="L26" s="18"/>
      <c r="M26" s="15">
        <v>13.4</v>
      </c>
      <c r="N26" s="18"/>
      <c r="O26" s="15">
        <v>-9.3000000000000007</v>
      </c>
      <c r="P26" s="18"/>
      <c r="Q26" s="15">
        <v>24.8</v>
      </c>
      <c r="AA26" s="19" t="s">
        <v>547</v>
      </c>
      <c r="AB26" s="18"/>
      <c r="AC26" s="15">
        <v>14.03</v>
      </c>
      <c r="AD26" s="18"/>
      <c r="AE26" s="15">
        <v>24.5</v>
      </c>
      <c r="AF26" s="17"/>
      <c r="AG26" s="17">
        <v>-1459718</v>
      </c>
      <c r="AH26" s="18"/>
      <c r="AI26" s="15">
        <v>-27.13</v>
      </c>
      <c r="AJ26" s="17"/>
      <c r="AK26" s="15">
        <v>-1.88</v>
      </c>
      <c r="AL26" s="18"/>
      <c r="AM26" s="15">
        <v>13.37</v>
      </c>
      <c r="AN26" s="18"/>
      <c r="AO26" s="15">
        <v>-9.25</v>
      </c>
      <c r="AP26" s="18"/>
      <c r="AQ26" s="15">
        <v>24.84</v>
      </c>
    </row>
    <row r="28" spans="1:47" s="31" customFormat="1" x14ac:dyDescent="0.2">
      <c r="A28" s="43"/>
      <c r="B28" s="43"/>
      <c r="C28" s="43"/>
      <c r="D28" s="43"/>
      <c r="E28" s="43"/>
      <c r="F28" s="43"/>
      <c r="G28" s="43"/>
      <c r="H28" s="43"/>
      <c r="I28" s="43"/>
      <c r="J28" s="43"/>
      <c r="K28" s="43"/>
      <c r="L28" s="43"/>
      <c r="M28" s="43"/>
      <c r="N28" s="43"/>
      <c r="O28" s="43"/>
      <c r="P28" s="43"/>
      <c r="Q28" s="43"/>
      <c r="AA28" s="43"/>
      <c r="AB28" s="43"/>
      <c r="AC28" s="43"/>
      <c r="AD28" s="43"/>
      <c r="AE28" s="43"/>
      <c r="AF28" s="43"/>
      <c r="AG28" s="43"/>
      <c r="AH28" s="43"/>
      <c r="AI28" s="43"/>
      <c r="AJ28" s="43"/>
      <c r="AK28" s="43"/>
      <c r="AL28" s="43"/>
      <c r="AM28" s="43"/>
      <c r="AN28" s="43"/>
      <c r="AO28" s="43"/>
      <c r="AP28" s="43"/>
      <c r="AQ28" s="43"/>
    </row>
    <row r="29" spans="1:47" ht="15.75" customHeight="1" x14ac:dyDescent="0.25">
      <c r="A29" s="140" t="s">
        <v>569</v>
      </c>
      <c r="B29" s="140"/>
      <c r="C29" s="140"/>
      <c r="D29" s="140"/>
      <c r="E29" s="140"/>
      <c r="F29" s="140"/>
      <c r="G29" s="140"/>
      <c r="H29" s="140"/>
      <c r="I29" s="140"/>
      <c r="J29" s="140"/>
      <c r="K29" s="140"/>
      <c r="L29" s="140"/>
      <c r="M29" s="140"/>
      <c r="N29" s="140"/>
      <c r="O29" s="140"/>
      <c r="P29" s="140"/>
      <c r="Q29" s="140"/>
      <c r="R29" s="140"/>
      <c r="S29" s="140"/>
      <c r="T29" s="140"/>
      <c r="U29" s="140"/>
      <c r="AA29" s="140" t="s">
        <v>569</v>
      </c>
      <c r="AB29" s="140"/>
      <c r="AC29" s="140"/>
      <c r="AD29" s="140"/>
      <c r="AE29" s="140"/>
      <c r="AF29" s="140"/>
      <c r="AG29" s="140"/>
      <c r="AH29" s="140"/>
      <c r="AI29" s="140"/>
      <c r="AJ29" s="140"/>
      <c r="AK29" s="140"/>
      <c r="AL29" s="140"/>
      <c r="AM29" s="140"/>
      <c r="AN29" s="140"/>
      <c r="AO29" s="140"/>
      <c r="AP29" s="140"/>
      <c r="AQ29" s="140"/>
      <c r="AR29" s="140"/>
      <c r="AS29" s="140"/>
      <c r="AT29" s="140"/>
      <c r="AU29" s="140"/>
    </row>
    <row r="30" spans="1:47" ht="15.75" customHeight="1" x14ac:dyDescent="0.25">
      <c r="A30" s="140" t="s">
        <v>568</v>
      </c>
      <c r="B30" s="140"/>
      <c r="C30" s="140"/>
      <c r="D30" s="140"/>
      <c r="E30" s="140"/>
      <c r="F30" s="140"/>
      <c r="G30" s="140"/>
      <c r="H30" s="140"/>
      <c r="I30" s="140"/>
      <c r="J30" s="140"/>
      <c r="K30" s="140"/>
      <c r="L30" s="140"/>
      <c r="M30" s="140"/>
      <c r="N30" s="140"/>
      <c r="O30" s="140"/>
      <c r="P30" s="140"/>
      <c r="Q30" s="140"/>
      <c r="R30" s="140"/>
      <c r="S30" s="140"/>
      <c r="T30" s="140"/>
      <c r="U30" s="140"/>
      <c r="AA30" s="140" t="s">
        <v>568</v>
      </c>
      <c r="AB30" s="140"/>
      <c r="AC30" s="140"/>
      <c r="AD30" s="140"/>
      <c r="AE30" s="140"/>
      <c r="AF30" s="140"/>
      <c r="AG30" s="140"/>
      <c r="AH30" s="140"/>
      <c r="AI30" s="140"/>
      <c r="AJ30" s="140"/>
      <c r="AK30" s="140"/>
      <c r="AL30" s="140"/>
      <c r="AM30" s="140"/>
      <c r="AN30" s="140"/>
      <c r="AO30" s="140"/>
      <c r="AP30" s="140"/>
      <c r="AQ30" s="140"/>
      <c r="AR30" s="140"/>
      <c r="AS30" s="140"/>
      <c r="AT30" s="140"/>
      <c r="AU30" s="140"/>
    </row>
    <row r="31" spans="1:47" ht="13.5" thickBot="1" x14ac:dyDescent="0.25">
      <c r="A31" s="42"/>
      <c r="B31" s="42"/>
      <c r="C31" s="42"/>
      <c r="D31" s="42"/>
      <c r="E31" s="42"/>
      <c r="F31" s="42"/>
      <c r="G31" s="42"/>
      <c r="H31" s="42"/>
      <c r="I31" s="42"/>
      <c r="J31" s="42"/>
      <c r="K31" s="42"/>
      <c r="L31" s="42"/>
      <c r="M31" s="42"/>
      <c r="N31" s="42"/>
      <c r="O31" s="42"/>
      <c r="P31" s="42"/>
      <c r="Q31" s="42"/>
      <c r="R31" s="42"/>
      <c r="S31" s="42"/>
      <c r="AA31" s="42"/>
      <c r="AB31" s="42"/>
      <c r="AC31" s="42"/>
      <c r="AD31" s="42"/>
      <c r="AE31" s="42"/>
      <c r="AF31" s="42"/>
      <c r="AG31" s="42"/>
      <c r="AH31" s="42"/>
      <c r="AI31" s="42"/>
      <c r="AJ31" s="42"/>
      <c r="AK31" s="42"/>
      <c r="AL31" s="42"/>
      <c r="AM31" s="42"/>
      <c r="AN31" s="42"/>
      <c r="AO31" s="42"/>
      <c r="AP31" s="42"/>
      <c r="AQ31" s="42"/>
      <c r="AR31" s="42"/>
      <c r="AS31" s="42"/>
    </row>
    <row r="32" spans="1:47" s="14" customFormat="1" ht="12.75" customHeight="1" thickTop="1" x14ac:dyDescent="0.2">
      <c r="A32" s="143" t="s">
        <v>567</v>
      </c>
      <c r="B32" s="41"/>
      <c r="C32" s="143" t="s">
        <v>566</v>
      </c>
      <c r="D32" s="143"/>
      <c r="E32" s="143"/>
      <c r="F32" s="37"/>
      <c r="G32" s="143" t="s">
        <v>565</v>
      </c>
      <c r="H32" s="143"/>
      <c r="I32" s="143"/>
      <c r="J32" s="40"/>
      <c r="K32" s="143" t="s">
        <v>564</v>
      </c>
      <c r="L32" s="143"/>
      <c r="M32" s="143"/>
      <c r="N32" s="39"/>
      <c r="O32" s="143" t="s">
        <v>563</v>
      </c>
      <c r="P32" s="143"/>
      <c r="Q32" s="143"/>
      <c r="R32" s="38"/>
      <c r="S32" s="143" t="s">
        <v>562</v>
      </c>
      <c r="T32" s="7"/>
      <c r="U32" s="31"/>
      <c r="AA32" s="143" t="s">
        <v>567</v>
      </c>
      <c r="AB32" s="41"/>
      <c r="AC32" s="143" t="s">
        <v>566</v>
      </c>
      <c r="AD32" s="143"/>
      <c r="AE32" s="143"/>
      <c r="AF32" s="37"/>
      <c r="AG32" s="143" t="s">
        <v>565</v>
      </c>
      <c r="AH32" s="143"/>
      <c r="AI32" s="143"/>
      <c r="AJ32" s="40"/>
      <c r="AK32" s="143" t="s">
        <v>564</v>
      </c>
      <c r="AL32" s="143"/>
      <c r="AM32" s="143"/>
      <c r="AN32" s="39"/>
      <c r="AO32" s="143" t="s">
        <v>563</v>
      </c>
      <c r="AP32" s="143"/>
      <c r="AQ32" s="143"/>
      <c r="AR32" s="38"/>
      <c r="AS32" s="143" t="s">
        <v>562</v>
      </c>
      <c r="AT32" s="7"/>
      <c r="AU32" s="31"/>
    </row>
    <row r="33" spans="1:47" s="14" customFormat="1" ht="12.75" customHeight="1" x14ac:dyDescent="0.2">
      <c r="A33" s="135"/>
      <c r="B33" s="33"/>
      <c r="C33" s="136"/>
      <c r="D33" s="136"/>
      <c r="E33" s="136"/>
      <c r="F33" s="37"/>
      <c r="G33" s="136"/>
      <c r="H33" s="136"/>
      <c r="I33" s="136"/>
      <c r="J33" s="34"/>
      <c r="K33" s="136"/>
      <c r="L33" s="136"/>
      <c r="M33" s="136"/>
      <c r="N33" s="36"/>
      <c r="O33" s="136"/>
      <c r="P33" s="136"/>
      <c r="Q33" s="136"/>
      <c r="R33" s="35"/>
      <c r="S33" s="135"/>
      <c r="T33" s="7"/>
      <c r="U33" s="31"/>
      <c r="AA33" s="135"/>
      <c r="AB33" s="33"/>
      <c r="AC33" s="136"/>
      <c r="AD33" s="136"/>
      <c r="AE33" s="136"/>
      <c r="AF33" s="37"/>
      <c r="AG33" s="136"/>
      <c r="AH33" s="136"/>
      <c r="AI33" s="136"/>
      <c r="AJ33" s="34"/>
      <c r="AK33" s="136"/>
      <c r="AL33" s="136"/>
      <c r="AM33" s="136"/>
      <c r="AN33" s="36"/>
      <c r="AO33" s="136"/>
      <c r="AP33" s="136"/>
      <c r="AQ33" s="136"/>
      <c r="AR33" s="35"/>
      <c r="AS33" s="135"/>
      <c r="AT33" s="7"/>
      <c r="AU33" s="31"/>
    </row>
    <row r="34" spans="1:47" s="14" customFormat="1" ht="12.75" customHeight="1" x14ac:dyDescent="0.2">
      <c r="A34" s="135"/>
      <c r="B34" s="33"/>
      <c r="C34" s="144" t="s">
        <v>561</v>
      </c>
      <c r="D34" s="33"/>
      <c r="E34" s="144" t="s">
        <v>559</v>
      </c>
      <c r="F34" s="33"/>
      <c r="G34" s="135" t="s">
        <v>560</v>
      </c>
      <c r="H34" s="33"/>
      <c r="I34" s="135" t="s">
        <v>559</v>
      </c>
      <c r="J34" s="34"/>
      <c r="K34" s="135" t="s">
        <v>560</v>
      </c>
      <c r="L34" s="33"/>
      <c r="M34" s="135" t="s">
        <v>559</v>
      </c>
      <c r="N34" s="32"/>
      <c r="O34" s="135" t="s">
        <v>560</v>
      </c>
      <c r="P34" s="33"/>
      <c r="Q34" s="135" t="s">
        <v>559</v>
      </c>
      <c r="R34" s="32"/>
      <c r="S34" s="135"/>
      <c r="T34" s="7"/>
      <c r="U34" s="31"/>
      <c r="AA34" s="135"/>
      <c r="AB34" s="33"/>
      <c r="AC34" s="144" t="s">
        <v>561</v>
      </c>
      <c r="AD34" s="33"/>
      <c r="AE34" s="144" t="s">
        <v>559</v>
      </c>
      <c r="AF34" s="33"/>
      <c r="AG34" s="135" t="s">
        <v>560</v>
      </c>
      <c r="AH34" s="33"/>
      <c r="AI34" s="135" t="s">
        <v>559</v>
      </c>
      <c r="AJ34" s="34"/>
      <c r="AK34" s="135" t="s">
        <v>560</v>
      </c>
      <c r="AL34" s="33"/>
      <c r="AM34" s="135" t="s">
        <v>559</v>
      </c>
      <c r="AN34" s="32"/>
      <c r="AO34" s="135" t="s">
        <v>560</v>
      </c>
      <c r="AP34" s="33"/>
      <c r="AQ34" s="135" t="s">
        <v>559</v>
      </c>
      <c r="AR34" s="32"/>
      <c r="AS34" s="135"/>
      <c r="AT34" s="7"/>
      <c r="AU34" s="31"/>
    </row>
    <row r="35" spans="1:47" s="14" customFormat="1" ht="12.75" customHeight="1" x14ac:dyDescent="0.2">
      <c r="A35" s="136"/>
      <c r="B35" s="33"/>
      <c r="C35" s="136"/>
      <c r="D35" s="33"/>
      <c r="E35" s="136"/>
      <c r="F35" s="33"/>
      <c r="G35" s="136"/>
      <c r="H35" s="33"/>
      <c r="I35" s="136"/>
      <c r="J35" s="34"/>
      <c r="K35" s="136"/>
      <c r="L35" s="33"/>
      <c r="M35" s="136"/>
      <c r="N35" s="32"/>
      <c r="O35" s="136"/>
      <c r="P35" s="33"/>
      <c r="Q35" s="136"/>
      <c r="R35" s="32"/>
      <c r="S35" s="136"/>
      <c r="T35" s="7"/>
      <c r="U35" s="31"/>
      <c r="AA35" s="136"/>
      <c r="AB35" s="33"/>
      <c r="AC35" s="136"/>
      <c r="AD35" s="33"/>
      <c r="AE35" s="136"/>
      <c r="AF35" s="33"/>
      <c r="AG35" s="136"/>
      <c r="AH35" s="33"/>
      <c r="AI35" s="136"/>
      <c r="AJ35" s="34"/>
      <c r="AK35" s="136"/>
      <c r="AL35" s="33"/>
      <c r="AM35" s="136"/>
      <c r="AN35" s="32"/>
      <c r="AO35" s="136"/>
      <c r="AP35" s="33"/>
      <c r="AQ35" s="136"/>
      <c r="AR35" s="32"/>
      <c r="AS35" s="136"/>
      <c r="AT35" s="7"/>
      <c r="AU35" s="31"/>
    </row>
    <row r="36" spans="1:47" s="14" customFormat="1" ht="12.75" customHeight="1" x14ac:dyDescent="0.2">
      <c r="A36" s="28"/>
      <c r="B36" s="28"/>
      <c r="C36" s="28"/>
      <c r="D36" s="28"/>
      <c r="E36" s="28"/>
      <c r="F36" s="28"/>
      <c r="G36" s="28"/>
      <c r="H36" s="28"/>
      <c r="I36" s="28"/>
      <c r="J36" s="30"/>
      <c r="K36" s="28"/>
      <c r="L36" s="28"/>
      <c r="M36" s="30"/>
      <c r="N36" s="29"/>
      <c r="O36" s="28"/>
      <c r="P36" s="28"/>
      <c r="Q36" s="28"/>
      <c r="R36" s="29"/>
      <c r="S36" s="28"/>
      <c r="AA36" s="28"/>
      <c r="AB36" s="28"/>
      <c r="AC36" s="28"/>
      <c r="AD36" s="28"/>
      <c r="AE36" s="28"/>
      <c r="AF36" s="28"/>
      <c r="AG36" s="28"/>
      <c r="AH36" s="28"/>
      <c r="AI36" s="28"/>
      <c r="AJ36" s="30"/>
      <c r="AK36" s="28"/>
      <c r="AL36" s="28"/>
      <c r="AM36" s="30"/>
      <c r="AN36" s="29"/>
      <c r="AO36" s="28"/>
      <c r="AP36" s="28"/>
      <c r="AQ36" s="28"/>
      <c r="AR36" s="29"/>
      <c r="AS36" s="28"/>
    </row>
    <row r="37" spans="1:47" s="14" customFormat="1" ht="12.75" customHeight="1" x14ac:dyDescent="0.2">
      <c r="A37" s="19" t="s">
        <v>558</v>
      </c>
      <c r="B37" s="18"/>
      <c r="C37" s="17">
        <v>49720</v>
      </c>
      <c r="D37" s="18"/>
      <c r="E37" s="15">
        <v>26.8</v>
      </c>
      <c r="F37" s="18"/>
      <c r="G37" s="17">
        <v>19320</v>
      </c>
      <c r="H37" s="17"/>
      <c r="I37" s="15">
        <v>4.4000000000000004</v>
      </c>
      <c r="J37" s="17"/>
      <c r="K37" s="17">
        <v>830</v>
      </c>
      <c r="L37" s="17"/>
      <c r="M37" s="15">
        <v>0.9</v>
      </c>
      <c r="N37" s="16"/>
      <c r="O37" s="17">
        <v>18490</v>
      </c>
      <c r="P37" s="16"/>
      <c r="Q37" s="15">
        <v>5.3</v>
      </c>
      <c r="R37" s="16"/>
      <c r="S37" s="15">
        <v>4.3</v>
      </c>
      <c r="T37" s="7"/>
      <c r="U37" s="7"/>
      <c r="X37" s="15"/>
      <c r="Y37" s="17"/>
      <c r="AA37" s="19" t="s">
        <v>558</v>
      </c>
      <c r="AB37" s="18"/>
      <c r="AC37" s="17">
        <v>49722</v>
      </c>
      <c r="AD37" s="18"/>
      <c r="AE37" s="15">
        <v>26.78</v>
      </c>
      <c r="AF37" s="18"/>
      <c r="AG37" s="17">
        <v>19317</v>
      </c>
      <c r="AH37" s="17"/>
      <c r="AI37" s="15">
        <v>4.4000000000000004</v>
      </c>
      <c r="AJ37" s="17"/>
      <c r="AK37" s="17">
        <v>828</v>
      </c>
      <c r="AL37" s="17"/>
      <c r="AM37" s="15">
        <v>0.93</v>
      </c>
      <c r="AN37" s="16"/>
      <c r="AO37" s="17">
        <v>18489</v>
      </c>
      <c r="AP37" s="16"/>
      <c r="AQ37" s="15">
        <v>5.28</v>
      </c>
      <c r="AR37" s="16"/>
      <c r="AS37" s="15">
        <v>4.29</v>
      </c>
      <c r="AT37" s="7"/>
      <c r="AU37" s="7"/>
    </row>
    <row r="38" spans="1:47" s="14" customFormat="1" ht="12.75" customHeight="1" x14ac:dyDescent="0.2">
      <c r="A38" s="27" t="s">
        <v>557</v>
      </c>
      <c r="B38" s="18"/>
      <c r="C38" s="17">
        <v>41880</v>
      </c>
      <c r="D38" s="18"/>
      <c r="E38" s="15">
        <v>22.6</v>
      </c>
      <c r="F38" s="18"/>
      <c r="G38" s="17">
        <v>47420</v>
      </c>
      <c r="H38" s="17"/>
      <c r="I38" s="15">
        <v>9.1</v>
      </c>
      <c r="J38" s="17"/>
      <c r="K38" s="17">
        <v>4190</v>
      </c>
      <c r="L38" s="17"/>
      <c r="M38" s="15">
        <v>4</v>
      </c>
      <c r="N38" s="16"/>
      <c r="O38" s="17">
        <v>43240</v>
      </c>
      <c r="P38" s="16"/>
      <c r="Q38" s="15">
        <v>10.4</v>
      </c>
      <c r="R38" s="16"/>
      <c r="S38" s="15">
        <v>8.8000000000000007</v>
      </c>
      <c r="T38" s="7"/>
      <c r="U38" s="7"/>
      <c r="X38" s="15"/>
      <c r="Y38" s="17"/>
      <c r="AA38" s="27" t="s">
        <v>557</v>
      </c>
      <c r="AB38" s="18"/>
      <c r="AC38" s="17">
        <v>41876</v>
      </c>
      <c r="AD38" s="18"/>
      <c r="AE38" s="15">
        <v>22.55</v>
      </c>
      <c r="AF38" s="18"/>
      <c r="AG38" s="17">
        <v>47423</v>
      </c>
      <c r="AH38" s="17"/>
      <c r="AI38" s="15">
        <v>9.09</v>
      </c>
      <c r="AJ38" s="17"/>
      <c r="AK38" s="17">
        <v>4187</v>
      </c>
      <c r="AL38" s="17"/>
      <c r="AM38" s="15">
        <v>3.97</v>
      </c>
      <c r="AN38" s="16"/>
      <c r="AO38" s="17">
        <v>43237</v>
      </c>
      <c r="AP38" s="16"/>
      <c r="AQ38" s="15">
        <v>10.39</v>
      </c>
      <c r="AR38" s="16"/>
      <c r="AS38" s="15">
        <v>8.83</v>
      </c>
      <c r="AT38" s="7"/>
      <c r="AU38" s="7"/>
    </row>
    <row r="39" spans="1:47" s="14" customFormat="1" ht="12.75" customHeight="1" x14ac:dyDescent="0.2">
      <c r="A39" s="19" t="s">
        <v>556</v>
      </c>
      <c r="B39" s="18"/>
      <c r="C39" s="17">
        <v>37070</v>
      </c>
      <c r="D39" s="18"/>
      <c r="E39" s="15">
        <v>20</v>
      </c>
      <c r="F39" s="18"/>
      <c r="G39" s="17">
        <v>85140</v>
      </c>
      <c r="H39" s="17"/>
      <c r="I39" s="15">
        <v>14.5</v>
      </c>
      <c r="J39" s="17"/>
      <c r="K39" s="17">
        <v>11950</v>
      </c>
      <c r="L39" s="17"/>
      <c r="M39" s="15">
        <v>10</v>
      </c>
      <c r="N39" s="16"/>
      <c r="O39" s="17">
        <v>73190</v>
      </c>
      <c r="P39" s="16"/>
      <c r="Q39" s="15">
        <v>15.6</v>
      </c>
      <c r="R39" s="16"/>
      <c r="S39" s="15">
        <v>14</v>
      </c>
      <c r="T39" s="7"/>
      <c r="U39" s="7"/>
      <c r="X39" s="15"/>
      <c r="Y39" s="17"/>
      <c r="AA39" s="19" t="s">
        <v>556</v>
      </c>
      <c r="AB39" s="18"/>
      <c r="AC39" s="17">
        <v>37065</v>
      </c>
      <c r="AD39" s="18"/>
      <c r="AE39" s="15">
        <v>19.96</v>
      </c>
      <c r="AF39" s="18"/>
      <c r="AG39" s="17">
        <v>85136</v>
      </c>
      <c r="AH39" s="17"/>
      <c r="AI39" s="15">
        <v>14.45</v>
      </c>
      <c r="AJ39" s="17"/>
      <c r="AK39" s="17">
        <v>11949</v>
      </c>
      <c r="AL39" s="17"/>
      <c r="AM39" s="15">
        <v>10.02</v>
      </c>
      <c r="AN39" s="16"/>
      <c r="AO39" s="17">
        <v>73188</v>
      </c>
      <c r="AP39" s="16"/>
      <c r="AQ39" s="15">
        <v>15.57</v>
      </c>
      <c r="AR39" s="16"/>
      <c r="AS39" s="15">
        <v>14.03</v>
      </c>
      <c r="AT39" s="7"/>
      <c r="AU39" s="7"/>
    </row>
    <row r="40" spans="1:47" s="14" customFormat="1" ht="12.75" customHeight="1" x14ac:dyDescent="0.2">
      <c r="A40" s="19" t="s">
        <v>555</v>
      </c>
      <c r="B40" s="18"/>
      <c r="C40" s="17">
        <v>30480</v>
      </c>
      <c r="D40" s="18"/>
      <c r="E40" s="15">
        <v>16.399999999999999</v>
      </c>
      <c r="F40" s="18"/>
      <c r="G40" s="17">
        <v>142660</v>
      </c>
      <c r="H40" s="17"/>
      <c r="I40" s="15">
        <v>19.899999999999999</v>
      </c>
      <c r="J40" s="17"/>
      <c r="K40" s="17">
        <v>24500</v>
      </c>
      <c r="L40" s="17"/>
      <c r="M40" s="15">
        <v>16.899999999999999</v>
      </c>
      <c r="N40" s="16"/>
      <c r="O40" s="17">
        <v>118160</v>
      </c>
      <c r="P40" s="16"/>
      <c r="Q40" s="15">
        <v>20.7</v>
      </c>
      <c r="R40" s="16"/>
      <c r="S40" s="15">
        <v>17.2</v>
      </c>
      <c r="T40" s="7"/>
      <c r="U40" s="7"/>
      <c r="X40" s="15"/>
      <c r="Y40" s="17"/>
      <c r="AA40" s="19" t="s">
        <v>555</v>
      </c>
      <c r="AB40" s="18"/>
      <c r="AC40" s="17">
        <v>30483</v>
      </c>
      <c r="AD40" s="18"/>
      <c r="AE40" s="15">
        <v>16.420000000000002</v>
      </c>
      <c r="AF40" s="18"/>
      <c r="AG40" s="17">
        <v>142661</v>
      </c>
      <c r="AH40" s="17"/>
      <c r="AI40" s="15">
        <v>19.91</v>
      </c>
      <c r="AJ40" s="17"/>
      <c r="AK40" s="17">
        <v>24502</v>
      </c>
      <c r="AL40" s="17"/>
      <c r="AM40" s="15">
        <v>16.899999999999999</v>
      </c>
      <c r="AN40" s="16"/>
      <c r="AO40" s="17">
        <v>118159</v>
      </c>
      <c r="AP40" s="16"/>
      <c r="AQ40" s="15">
        <v>20.67</v>
      </c>
      <c r="AR40" s="16"/>
      <c r="AS40" s="15">
        <v>17.170000000000002</v>
      </c>
      <c r="AT40" s="7"/>
      <c r="AU40" s="7"/>
    </row>
    <row r="41" spans="1:47" s="14" customFormat="1" ht="12.75" customHeight="1" x14ac:dyDescent="0.2">
      <c r="A41" s="19" t="s">
        <v>554</v>
      </c>
      <c r="B41" s="18"/>
      <c r="C41" s="17">
        <v>25270</v>
      </c>
      <c r="D41" s="18"/>
      <c r="E41" s="15">
        <v>13.6</v>
      </c>
      <c r="F41" s="18"/>
      <c r="G41" s="17">
        <v>452510</v>
      </c>
      <c r="H41" s="17"/>
      <c r="I41" s="15">
        <v>52.4</v>
      </c>
      <c r="J41" s="17"/>
      <c r="K41" s="17">
        <v>118990</v>
      </c>
      <c r="L41" s="17"/>
      <c r="M41" s="15">
        <v>68</v>
      </c>
      <c r="N41" s="16"/>
      <c r="O41" s="17">
        <v>333520</v>
      </c>
      <c r="P41" s="16"/>
      <c r="Q41" s="15">
        <v>48.4</v>
      </c>
      <c r="R41" s="16"/>
      <c r="S41" s="15">
        <v>26.3</v>
      </c>
      <c r="T41" s="7"/>
      <c r="U41" s="7"/>
      <c r="X41" s="15"/>
      <c r="Y41" s="17"/>
      <c r="AA41" s="19" t="s">
        <v>554</v>
      </c>
      <c r="AB41" s="18"/>
      <c r="AC41" s="17">
        <v>25270</v>
      </c>
      <c r="AD41" s="18"/>
      <c r="AE41" s="15">
        <v>13.61</v>
      </c>
      <c r="AF41" s="18"/>
      <c r="AG41" s="17">
        <v>452508</v>
      </c>
      <c r="AH41" s="17"/>
      <c r="AI41" s="15">
        <v>52.35</v>
      </c>
      <c r="AJ41" s="17"/>
      <c r="AK41" s="17">
        <v>118991</v>
      </c>
      <c r="AL41" s="17"/>
      <c r="AM41" s="15">
        <v>68.040000000000006</v>
      </c>
      <c r="AN41" s="16"/>
      <c r="AO41" s="17">
        <v>333516</v>
      </c>
      <c r="AP41" s="16"/>
      <c r="AQ41" s="15">
        <v>48.37</v>
      </c>
      <c r="AR41" s="16"/>
      <c r="AS41" s="15">
        <v>26.3</v>
      </c>
      <c r="AT41" s="7"/>
      <c r="AU41" s="7"/>
    </row>
    <row r="42" spans="1:47" s="14" customFormat="1" ht="12.75" customHeight="1" x14ac:dyDescent="0.2">
      <c r="A42" s="19" t="s">
        <v>553</v>
      </c>
      <c r="B42" s="18"/>
      <c r="C42" s="17">
        <v>185660</v>
      </c>
      <c r="D42" s="18"/>
      <c r="E42" s="15">
        <v>100</v>
      </c>
      <c r="F42" s="18"/>
      <c r="G42" s="17">
        <v>117650</v>
      </c>
      <c r="H42" s="17"/>
      <c r="I42" s="15">
        <v>100</v>
      </c>
      <c r="J42" s="17"/>
      <c r="K42" s="17">
        <v>23810</v>
      </c>
      <c r="L42" s="17"/>
      <c r="M42" s="15">
        <v>100</v>
      </c>
      <c r="N42" s="16"/>
      <c r="O42" s="17">
        <v>93840</v>
      </c>
      <c r="P42" s="16"/>
      <c r="Q42" s="15">
        <v>100</v>
      </c>
      <c r="R42" s="16"/>
      <c r="S42" s="15">
        <v>20.2</v>
      </c>
      <c r="T42" s="7"/>
      <c r="U42" s="7"/>
      <c r="X42" s="15"/>
      <c r="Y42" s="17"/>
      <c r="AA42" s="19" t="s">
        <v>553</v>
      </c>
      <c r="AB42" s="18"/>
      <c r="AC42" s="17">
        <v>185662</v>
      </c>
      <c r="AD42" s="18"/>
      <c r="AE42" s="15">
        <v>100</v>
      </c>
      <c r="AF42" s="18"/>
      <c r="AG42" s="17">
        <v>117649</v>
      </c>
      <c r="AH42" s="17"/>
      <c r="AI42" s="15">
        <v>100</v>
      </c>
      <c r="AJ42" s="17"/>
      <c r="AK42" s="17">
        <v>23805</v>
      </c>
      <c r="AL42" s="17"/>
      <c r="AM42" s="15">
        <v>100</v>
      </c>
      <c r="AN42" s="16"/>
      <c r="AO42" s="17">
        <v>93844</v>
      </c>
      <c r="AP42" s="16"/>
      <c r="AQ42" s="15">
        <v>100</v>
      </c>
      <c r="AR42" s="16"/>
      <c r="AS42" s="15">
        <v>20.23</v>
      </c>
      <c r="AT42" s="7"/>
      <c r="AU42" s="7"/>
    </row>
    <row r="43" spans="1:47" s="14" customFormat="1" ht="12.75" customHeight="1" x14ac:dyDescent="0.2">
      <c r="A43" s="26"/>
      <c r="B43" s="7"/>
      <c r="C43" s="22"/>
      <c r="D43" s="23"/>
      <c r="E43" s="25"/>
      <c r="F43" s="23"/>
      <c r="G43" s="22"/>
      <c r="H43" s="22"/>
      <c r="I43" s="25"/>
      <c r="J43" s="22"/>
      <c r="K43" s="22"/>
      <c r="L43" s="22"/>
      <c r="M43" s="25"/>
      <c r="N43" s="21"/>
      <c r="O43" s="22"/>
      <c r="P43" s="21"/>
      <c r="Q43" s="25"/>
      <c r="R43" s="21"/>
      <c r="S43" s="25"/>
      <c r="T43" s="7"/>
      <c r="U43" s="7"/>
      <c r="X43" s="25"/>
      <c r="Y43" s="22"/>
      <c r="AA43" s="26"/>
      <c r="AB43" s="7"/>
      <c r="AC43" s="22"/>
      <c r="AD43" s="23"/>
      <c r="AE43" s="25"/>
      <c r="AF43" s="23"/>
      <c r="AG43" s="22"/>
      <c r="AH43" s="22"/>
      <c r="AI43" s="25"/>
      <c r="AJ43" s="22"/>
      <c r="AK43" s="22"/>
      <c r="AL43" s="22"/>
      <c r="AM43" s="25"/>
      <c r="AN43" s="21"/>
      <c r="AO43" s="22"/>
      <c r="AP43" s="21"/>
      <c r="AQ43" s="25"/>
      <c r="AR43" s="21"/>
      <c r="AS43" s="25"/>
      <c r="AT43" s="7"/>
      <c r="AU43" s="7"/>
    </row>
    <row r="44" spans="1:47" s="14" customFormat="1" ht="12.75" customHeight="1" x14ac:dyDescent="0.2">
      <c r="A44" s="24" t="s">
        <v>552</v>
      </c>
      <c r="B44" s="7"/>
      <c r="C44" s="22"/>
      <c r="D44" s="23"/>
      <c r="E44" s="20"/>
      <c r="F44" s="23"/>
      <c r="G44" s="22"/>
      <c r="H44" s="22"/>
      <c r="I44" s="20"/>
      <c r="J44" s="22"/>
      <c r="K44" s="22"/>
      <c r="L44" s="22"/>
      <c r="M44" s="20"/>
      <c r="N44" s="21"/>
      <c r="O44" s="22"/>
      <c r="P44" s="21"/>
      <c r="Q44" s="20"/>
      <c r="R44" s="21"/>
      <c r="S44" s="20"/>
      <c r="T44" s="7"/>
      <c r="U44" s="7"/>
      <c r="X44" s="20"/>
      <c r="Y44" s="22"/>
      <c r="AA44" s="24" t="s">
        <v>552</v>
      </c>
      <c r="AB44" s="7"/>
      <c r="AC44" s="22"/>
      <c r="AD44" s="23"/>
      <c r="AE44" s="20"/>
      <c r="AF44" s="23"/>
      <c r="AG44" s="22"/>
      <c r="AH44" s="22"/>
      <c r="AI44" s="20"/>
      <c r="AJ44" s="22"/>
      <c r="AK44" s="22"/>
      <c r="AL44" s="22"/>
      <c r="AM44" s="20"/>
      <c r="AN44" s="21"/>
      <c r="AO44" s="22"/>
      <c r="AP44" s="21"/>
      <c r="AQ44" s="20"/>
      <c r="AR44" s="21"/>
      <c r="AS44" s="20"/>
      <c r="AT44" s="7"/>
      <c r="AU44" s="7"/>
    </row>
    <row r="45" spans="1:47" s="14" customFormat="1" ht="12.75" customHeight="1" x14ac:dyDescent="0.2">
      <c r="A45" s="19" t="s">
        <v>551</v>
      </c>
      <c r="B45" s="18"/>
      <c r="C45" s="17">
        <v>13170</v>
      </c>
      <c r="D45" s="18"/>
      <c r="E45" s="15">
        <v>7.1</v>
      </c>
      <c r="F45" s="18"/>
      <c r="G45" s="17">
        <v>222960</v>
      </c>
      <c r="H45" s="17"/>
      <c r="I45" s="15">
        <v>13.5</v>
      </c>
      <c r="J45" s="17"/>
      <c r="K45" s="17">
        <v>44570</v>
      </c>
      <c r="L45" s="17"/>
      <c r="M45" s="15">
        <v>13.3</v>
      </c>
      <c r="N45" s="16"/>
      <c r="O45" s="17">
        <v>178390</v>
      </c>
      <c r="P45" s="16"/>
      <c r="Q45" s="15">
        <v>13.5</v>
      </c>
      <c r="R45" s="16"/>
      <c r="S45" s="15">
        <v>20</v>
      </c>
      <c r="T45" s="7"/>
      <c r="U45" s="7"/>
      <c r="X45" s="15"/>
      <c r="Y45" s="17"/>
      <c r="AA45" s="19" t="s">
        <v>551</v>
      </c>
      <c r="AB45" s="18"/>
      <c r="AC45" s="17">
        <v>13174</v>
      </c>
      <c r="AD45" s="18"/>
      <c r="AE45" s="15">
        <v>7.1</v>
      </c>
      <c r="AF45" s="18"/>
      <c r="AG45" s="17">
        <v>222955</v>
      </c>
      <c r="AH45" s="17"/>
      <c r="AI45" s="15">
        <v>13.45</v>
      </c>
      <c r="AJ45" s="17"/>
      <c r="AK45" s="17">
        <v>44566</v>
      </c>
      <c r="AL45" s="17"/>
      <c r="AM45" s="15">
        <v>13.28</v>
      </c>
      <c r="AN45" s="16"/>
      <c r="AO45" s="17">
        <v>178389</v>
      </c>
      <c r="AP45" s="16"/>
      <c r="AQ45" s="15">
        <v>13.49</v>
      </c>
      <c r="AR45" s="16"/>
      <c r="AS45" s="15">
        <v>19.989999999999998</v>
      </c>
      <c r="AT45" s="7"/>
      <c r="AU45" s="7"/>
    </row>
    <row r="46" spans="1:47" s="14" customFormat="1" ht="12.75" customHeight="1" x14ac:dyDescent="0.2">
      <c r="A46" s="19" t="s">
        <v>550</v>
      </c>
      <c r="B46" s="18"/>
      <c r="C46" s="17">
        <v>6150</v>
      </c>
      <c r="D46" s="18"/>
      <c r="E46" s="15">
        <v>3.3</v>
      </c>
      <c r="F46" s="18"/>
      <c r="G46" s="17">
        <v>313580</v>
      </c>
      <c r="H46" s="17"/>
      <c r="I46" s="15">
        <v>8.8000000000000007</v>
      </c>
      <c r="J46" s="17"/>
      <c r="K46" s="17">
        <v>68630</v>
      </c>
      <c r="L46" s="17"/>
      <c r="M46" s="15">
        <v>9.6</v>
      </c>
      <c r="N46" s="16"/>
      <c r="O46" s="17">
        <v>244950</v>
      </c>
      <c r="P46" s="16"/>
      <c r="Q46" s="15">
        <v>8.6999999999999993</v>
      </c>
      <c r="R46" s="16"/>
      <c r="S46" s="15">
        <v>21.9</v>
      </c>
      <c r="T46" s="7"/>
      <c r="U46" s="7"/>
      <c r="X46" s="15"/>
      <c r="Y46" s="17"/>
      <c r="AA46" s="19" t="s">
        <v>550</v>
      </c>
      <c r="AB46" s="18"/>
      <c r="AC46" s="17">
        <v>6150</v>
      </c>
      <c r="AD46" s="18"/>
      <c r="AE46" s="15">
        <v>3.31</v>
      </c>
      <c r="AF46" s="18"/>
      <c r="AG46" s="17">
        <v>313580</v>
      </c>
      <c r="AH46" s="17"/>
      <c r="AI46" s="15">
        <v>8.83</v>
      </c>
      <c r="AJ46" s="17"/>
      <c r="AK46" s="17">
        <v>68627</v>
      </c>
      <c r="AL46" s="17"/>
      <c r="AM46" s="15">
        <v>9.5500000000000007</v>
      </c>
      <c r="AN46" s="16"/>
      <c r="AO46" s="17">
        <v>244954</v>
      </c>
      <c r="AP46" s="16"/>
      <c r="AQ46" s="15">
        <v>8.65</v>
      </c>
      <c r="AR46" s="16"/>
      <c r="AS46" s="15">
        <v>21.88</v>
      </c>
      <c r="AT46" s="7"/>
      <c r="AU46" s="7"/>
    </row>
    <row r="47" spans="1:47" s="14" customFormat="1" ht="12.75" customHeight="1" x14ac:dyDescent="0.2">
      <c r="A47" s="19" t="s">
        <v>549</v>
      </c>
      <c r="B47" s="18"/>
      <c r="C47" s="17">
        <v>4750</v>
      </c>
      <c r="D47" s="18"/>
      <c r="E47" s="15">
        <v>2.6</v>
      </c>
      <c r="F47" s="18"/>
      <c r="G47" s="17">
        <v>530690</v>
      </c>
      <c r="H47" s="17"/>
      <c r="I47" s="15">
        <v>11.5</v>
      </c>
      <c r="J47" s="17"/>
      <c r="K47" s="17">
        <v>135200</v>
      </c>
      <c r="L47" s="17"/>
      <c r="M47" s="15">
        <v>14.5</v>
      </c>
      <c r="N47" s="16"/>
      <c r="O47" s="17">
        <v>395490</v>
      </c>
      <c r="P47" s="16"/>
      <c r="Q47" s="15">
        <v>10.8</v>
      </c>
      <c r="R47" s="16"/>
      <c r="S47" s="15">
        <v>25.5</v>
      </c>
      <c r="T47" s="7"/>
      <c r="U47" s="7"/>
      <c r="X47" s="15"/>
      <c r="Y47" s="17"/>
      <c r="AA47" s="19" t="s">
        <v>549</v>
      </c>
      <c r="AB47" s="18"/>
      <c r="AC47" s="17">
        <v>4751</v>
      </c>
      <c r="AD47" s="18"/>
      <c r="AE47" s="15">
        <v>2.56</v>
      </c>
      <c r="AF47" s="18"/>
      <c r="AG47" s="17">
        <v>530687</v>
      </c>
      <c r="AH47" s="17"/>
      <c r="AI47" s="15">
        <v>11.54</v>
      </c>
      <c r="AJ47" s="17"/>
      <c r="AK47" s="17">
        <v>135201</v>
      </c>
      <c r="AL47" s="17"/>
      <c r="AM47" s="15">
        <v>14.53</v>
      </c>
      <c r="AN47" s="16"/>
      <c r="AO47" s="17">
        <v>395486</v>
      </c>
      <c r="AP47" s="16"/>
      <c r="AQ47" s="15">
        <v>10.78</v>
      </c>
      <c r="AR47" s="16"/>
      <c r="AS47" s="15">
        <v>25.48</v>
      </c>
      <c r="AT47" s="7"/>
      <c r="AU47" s="7"/>
    </row>
    <row r="48" spans="1:47" s="14" customFormat="1" ht="12.75" customHeight="1" x14ac:dyDescent="0.2">
      <c r="A48" s="19" t="s">
        <v>548</v>
      </c>
      <c r="B48" s="18"/>
      <c r="C48" s="17">
        <v>1190</v>
      </c>
      <c r="D48" s="18"/>
      <c r="E48" s="15">
        <v>0.6</v>
      </c>
      <c r="F48" s="18"/>
      <c r="G48" s="17">
        <v>3388670</v>
      </c>
      <c r="H48" s="17"/>
      <c r="I48" s="15">
        <v>18.5</v>
      </c>
      <c r="J48" s="17"/>
      <c r="K48" s="17">
        <v>1134700</v>
      </c>
      <c r="L48" s="17"/>
      <c r="M48" s="15">
        <v>30.7</v>
      </c>
      <c r="N48" s="16"/>
      <c r="O48" s="17">
        <v>2253970</v>
      </c>
      <c r="P48" s="16"/>
      <c r="Q48" s="15">
        <v>15.5</v>
      </c>
      <c r="R48" s="16"/>
      <c r="S48" s="15">
        <v>33.5</v>
      </c>
      <c r="T48" s="7"/>
      <c r="U48" s="7"/>
      <c r="X48" s="15"/>
      <c r="Y48" s="17"/>
      <c r="AA48" s="19" t="s">
        <v>548</v>
      </c>
      <c r="AB48" s="18"/>
      <c r="AC48" s="17">
        <v>1194</v>
      </c>
      <c r="AD48" s="18"/>
      <c r="AE48" s="15">
        <v>0.64</v>
      </c>
      <c r="AF48" s="18"/>
      <c r="AG48" s="17">
        <v>3388673</v>
      </c>
      <c r="AH48" s="17"/>
      <c r="AI48" s="15">
        <v>18.53</v>
      </c>
      <c r="AJ48" s="17"/>
      <c r="AK48" s="17">
        <v>1134702</v>
      </c>
      <c r="AL48" s="17"/>
      <c r="AM48" s="15">
        <v>30.67</v>
      </c>
      <c r="AN48" s="16"/>
      <c r="AO48" s="17">
        <v>2253971</v>
      </c>
      <c r="AP48" s="16"/>
      <c r="AQ48" s="15">
        <v>15.45</v>
      </c>
      <c r="AR48" s="16"/>
      <c r="AS48" s="15">
        <v>33.49</v>
      </c>
      <c r="AT48" s="7"/>
      <c r="AU48" s="7"/>
    </row>
    <row r="49" spans="1:47" s="14" customFormat="1" ht="12.75" customHeight="1" x14ac:dyDescent="0.2">
      <c r="A49" s="19" t="s">
        <v>547</v>
      </c>
      <c r="B49" s="18"/>
      <c r="C49" s="17">
        <v>130</v>
      </c>
      <c r="D49" s="18"/>
      <c r="E49" s="15">
        <v>0.1</v>
      </c>
      <c r="F49" s="18"/>
      <c r="G49" s="17">
        <v>15783820</v>
      </c>
      <c r="H49" s="17"/>
      <c r="I49" s="15">
        <v>9.1</v>
      </c>
      <c r="J49" s="17"/>
      <c r="K49" s="17">
        <v>5380010</v>
      </c>
      <c r="L49" s="17"/>
      <c r="M49" s="15">
        <v>15.3</v>
      </c>
      <c r="N49" s="16"/>
      <c r="O49" s="17">
        <v>10403810</v>
      </c>
      <c r="P49" s="16"/>
      <c r="Q49" s="15">
        <v>7.5</v>
      </c>
      <c r="R49" s="16"/>
      <c r="S49" s="15">
        <v>34.1</v>
      </c>
      <c r="T49" s="7"/>
      <c r="U49" s="7"/>
      <c r="X49" s="15"/>
      <c r="Y49" s="17"/>
      <c r="AA49" s="19" t="s">
        <v>547</v>
      </c>
      <c r="AB49" s="18"/>
      <c r="AC49" s="17">
        <v>125</v>
      </c>
      <c r="AD49" s="18"/>
      <c r="AE49" s="15">
        <v>7.0000000000000007E-2</v>
      </c>
      <c r="AF49" s="18"/>
      <c r="AG49" s="17">
        <v>15783816</v>
      </c>
      <c r="AH49" s="17"/>
      <c r="AI49" s="15">
        <v>9.0500000000000007</v>
      </c>
      <c r="AJ49" s="17"/>
      <c r="AK49" s="17">
        <v>5380005</v>
      </c>
      <c r="AL49" s="17"/>
      <c r="AM49" s="15">
        <v>15.25</v>
      </c>
      <c r="AN49" s="16"/>
      <c r="AO49" s="17">
        <v>10403811</v>
      </c>
      <c r="AP49" s="16"/>
      <c r="AQ49" s="15">
        <v>7.48</v>
      </c>
      <c r="AR49" s="16"/>
      <c r="AS49" s="15">
        <v>34.090000000000003</v>
      </c>
      <c r="AT49" s="7"/>
      <c r="AU49" s="7"/>
    </row>
    <row r="50" spans="1:47" x14ac:dyDescent="0.2">
      <c r="A50" s="13"/>
      <c r="B50" s="13"/>
      <c r="C50" s="13"/>
      <c r="D50" s="13"/>
      <c r="E50" s="13"/>
      <c r="F50" s="13"/>
      <c r="G50" s="13"/>
      <c r="H50" s="13"/>
      <c r="I50" s="13"/>
      <c r="J50" s="13"/>
      <c r="K50" s="13"/>
      <c r="L50" s="13"/>
      <c r="M50" s="13"/>
      <c r="N50" s="13"/>
      <c r="O50" s="13"/>
      <c r="P50" s="13"/>
      <c r="Q50" s="13"/>
      <c r="R50" s="13"/>
      <c r="S50" s="13"/>
      <c r="AA50" s="13"/>
      <c r="AB50" s="13"/>
      <c r="AC50" s="13"/>
      <c r="AD50" s="13"/>
      <c r="AE50" s="13"/>
      <c r="AF50" s="13"/>
      <c r="AG50" s="13"/>
      <c r="AH50" s="13"/>
      <c r="AI50" s="13"/>
      <c r="AJ50" s="13"/>
      <c r="AK50" s="13"/>
      <c r="AL50" s="13"/>
      <c r="AM50" s="13"/>
      <c r="AN50" s="13"/>
      <c r="AO50" s="13"/>
      <c r="AP50" s="13"/>
      <c r="AQ50" s="13"/>
      <c r="AR50" s="13"/>
      <c r="AS50" s="13"/>
    </row>
    <row r="51" spans="1:47" x14ac:dyDescent="0.2">
      <c r="A51" s="12" t="s">
        <v>546</v>
      </c>
      <c r="AA51" s="12" t="s">
        <v>546</v>
      </c>
    </row>
    <row r="52" spans="1:47" x14ac:dyDescent="0.2">
      <c r="A52" s="141" t="s">
        <v>545</v>
      </c>
      <c r="B52" s="142"/>
      <c r="C52" s="142"/>
      <c r="D52" s="142"/>
      <c r="E52" s="142"/>
      <c r="F52" s="142"/>
      <c r="G52" s="142"/>
      <c r="H52" s="142"/>
      <c r="I52" s="142"/>
      <c r="J52" s="142"/>
      <c r="K52" s="142"/>
      <c r="L52" s="142"/>
      <c r="M52" s="142"/>
      <c r="N52" s="142"/>
      <c r="O52" s="142"/>
      <c r="P52" s="142"/>
      <c r="AA52" s="141" t="s">
        <v>545</v>
      </c>
      <c r="AB52" s="142"/>
      <c r="AC52" s="142"/>
      <c r="AD52" s="142"/>
      <c r="AE52" s="142"/>
      <c r="AF52" s="142"/>
      <c r="AG52" s="142"/>
      <c r="AH52" s="142"/>
      <c r="AI52" s="142"/>
      <c r="AJ52" s="142"/>
      <c r="AK52" s="142"/>
      <c r="AL52" s="142"/>
      <c r="AM52" s="142"/>
      <c r="AN52" s="142"/>
      <c r="AO52" s="142"/>
      <c r="AP52" s="142"/>
    </row>
    <row r="53" spans="1:47" ht="12.75" customHeight="1" x14ac:dyDescent="0.2">
      <c r="A53" s="11" t="s">
        <v>544</v>
      </c>
      <c r="B53" s="11"/>
      <c r="C53" s="11"/>
      <c r="D53" s="11"/>
      <c r="E53" s="11"/>
      <c r="F53" s="11"/>
      <c r="G53" s="11"/>
      <c r="H53" s="11"/>
      <c r="I53" s="11"/>
      <c r="J53" s="11"/>
      <c r="K53" s="11"/>
      <c r="L53" s="11"/>
      <c r="M53" s="11"/>
      <c r="N53" s="11"/>
      <c r="O53" s="11"/>
      <c r="P53" s="11"/>
      <c r="Q53" s="11"/>
      <c r="R53" s="11"/>
      <c r="S53" s="11"/>
      <c r="T53" s="11"/>
      <c r="U53" s="11"/>
      <c r="AA53" s="11" t="s">
        <v>544</v>
      </c>
      <c r="AB53" s="11"/>
      <c r="AC53" s="11"/>
      <c r="AD53" s="11"/>
      <c r="AE53" s="11"/>
      <c r="AF53" s="11"/>
      <c r="AG53" s="11"/>
      <c r="AH53" s="11"/>
      <c r="AI53" s="11"/>
      <c r="AJ53" s="11"/>
      <c r="AK53" s="11"/>
      <c r="AL53" s="11"/>
      <c r="AM53" s="11"/>
      <c r="AN53" s="11"/>
      <c r="AO53" s="11"/>
      <c r="AP53" s="11"/>
      <c r="AQ53" s="11"/>
      <c r="AR53" s="11"/>
      <c r="AS53" s="11"/>
      <c r="AT53" s="11"/>
      <c r="AU53" s="11"/>
    </row>
    <row r="54" spans="1:47" x14ac:dyDescent="0.2">
      <c r="A54" s="10" t="s">
        <v>543</v>
      </c>
      <c r="B54" s="10"/>
      <c r="C54" s="10"/>
      <c r="D54" s="10"/>
      <c r="E54" s="10"/>
      <c r="F54" s="9"/>
      <c r="G54" s="9"/>
      <c r="H54" s="9"/>
      <c r="I54" s="9"/>
      <c r="J54" s="9"/>
      <c r="K54" s="9"/>
      <c r="L54" s="9"/>
      <c r="M54" s="9"/>
      <c r="N54" s="9"/>
      <c r="O54" s="9"/>
      <c r="AA54" s="10" t="s">
        <v>543</v>
      </c>
      <c r="AB54" s="10"/>
      <c r="AC54" s="10"/>
      <c r="AD54" s="10"/>
      <c r="AE54" s="10"/>
      <c r="AF54" s="9"/>
      <c r="AG54" s="9"/>
      <c r="AH54" s="9"/>
      <c r="AI54" s="9"/>
      <c r="AJ54" s="9"/>
      <c r="AK54" s="9"/>
      <c r="AL54" s="9"/>
      <c r="AM54" s="9"/>
      <c r="AN54" s="9"/>
      <c r="AO54" s="9"/>
    </row>
    <row r="55" spans="1:47" x14ac:dyDescent="0.2">
      <c r="A55" s="134" t="s">
        <v>542</v>
      </c>
      <c r="B55" s="134"/>
      <c r="C55" s="134"/>
      <c r="D55" s="134"/>
      <c r="E55" s="134"/>
      <c r="F55" s="134"/>
      <c r="G55" s="134"/>
      <c r="H55" s="134"/>
      <c r="I55" s="134"/>
      <c r="J55" s="134"/>
      <c r="K55" s="134"/>
      <c r="L55" s="134"/>
      <c r="M55" s="134"/>
      <c r="N55" s="134"/>
      <c r="O55" s="134"/>
      <c r="P55" s="134"/>
      <c r="Q55" s="134"/>
      <c r="R55" s="134"/>
      <c r="S55" s="134"/>
      <c r="T55" s="134"/>
      <c r="U55" s="134"/>
      <c r="AA55" s="134" t="s">
        <v>542</v>
      </c>
      <c r="AB55" s="134"/>
      <c r="AC55" s="134"/>
      <c r="AD55" s="134"/>
      <c r="AE55" s="134"/>
      <c r="AF55" s="134"/>
      <c r="AG55" s="134"/>
      <c r="AH55" s="134"/>
      <c r="AI55" s="134"/>
      <c r="AJ55" s="134"/>
      <c r="AK55" s="134"/>
      <c r="AL55" s="134"/>
      <c r="AM55" s="134"/>
      <c r="AN55" s="134"/>
      <c r="AO55" s="134"/>
      <c r="AP55" s="134"/>
      <c r="AQ55" s="134"/>
      <c r="AR55" s="134"/>
      <c r="AS55" s="134"/>
      <c r="AT55" s="134"/>
      <c r="AU55" s="134"/>
    </row>
    <row r="56" spans="1:47" x14ac:dyDescent="0.2">
      <c r="A56" s="134"/>
      <c r="B56" s="134"/>
      <c r="C56" s="134"/>
      <c r="D56" s="134"/>
      <c r="E56" s="134"/>
      <c r="F56" s="134"/>
      <c r="G56" s="134"/>
      <c r="H56" s="134"/>
      <c r="I56" s="134"/>
      <c r="J56" s="134"/>
      <c r="K56" s="134"/>
      <c r="L56" s="134"/>
      <c r="M56" s="134"/>
      <c r="N56" s="134"/>
      <c r="O56" s="134"/>
      <c r="P56" s="134"/>
      <c r="Q56" s="134"/>
      <c r="R56" s="134"/>
      <c r="S56" s="134"/>
      <c r="T56" s="134"/>
      <c r="U56" s="134"/>
      <c r="AA56" s="134"/>
      <c r="AB56" s="134"/>
      <c r="AC56" s="134"/>
      <c r="AD56" s="134"/>
      <c r="AE56" s="134"/>
      <c r="AF56" s="134"/>
      <c r="AG56" s="134"/>
      <c r="AH56" s="134"/>
      <c r="AI56" s="134"/>
      <c r="AJ56" s="134"/>
      <c r="AK56" s="134"/>
      <c r="AL56" s="134"/>
      <c r="AM56" s="134"/>
      <c r="AN56" s="134"/>
      <c r="AO56" s="134"/>
      <c r="AP56" s="134"/>
      <c r="AQ56" s="134"/>
      <c r="AR56" s="134"/>
      <c r="AS56" s="134"/>
      <c r="AT56" s="134"/>
      <c r="AU56" s="134"/>
    </row>
    <row r="57" spans="1:47" x14ac:dyDescent="0.2">
      <c r="A57" s="137" t="s">
        <v>541</v>
      </c>
      <c r="B57" s="137"/>
      <c r="C57" s="137"/>
      <c r="D57" s="137"/>
      <c r="E57" s="137"/>
      <c r="F57" s="137"/>
      <c r="G57" s="137"/>
      <c r="H57" s="137"/>
      <c r="I57" s="137"/>
      <c r="J57" s="8"/>
      <c r="K57" s="8"/>
      <c r="L57" s="8"/>
      <c r="M57" s="8"/>
      <c r="N57" s="8"/>
      <c r="O57" s="8"/>
      <c r="P57" s="8"/>
      <c r="Q57" s="8"/>
      <c r="R57" s="8"/>
      <c r="S57" s="8"/>
      <c r="T57" s="8"/>
      <c r="U57" s="8"/>
      <c r="AA57" s="137" t="s">
        <v>541</v>
      </c>
      <c r="AB57" s="137"/>
      <c r="AC57" s="137"/>
      <c r="AD57" s="137"/>
      <c r="AE57" s="137"/>
      <c r="AF57" s="137"/>
      <c r="AG57" s="137"/>
      <c r="AH57" s="137"/>
      <c r="AI57" s="137"/>
      <c r="AJ57" s="8"/>
      <c r="AK57" s="8"/>
      <c r="AL57" s="8"/>
      <c r="AM57" s="8"/>
      <c r="AN57" s="8"/>
      <c r="AO57" s="8"/>
      <c r="AP57" s="8"/>
      <c r="AQ57" s="8"/>
      <c r="AR57" s="8"/>
      <c r="AS57" s="8"/>
      <c r="AT57" s="8"/>
      <c r="AU57" s="8"/>
    </row>
    <row r="58" spans="1:47" x14ac:dyDescent="0.2">
      <c r="A58" s="138" t="s">
        <v>540</v>
      </c>
      <c r="B58" s="138"/>
      <c r="C58" s="138"/>
      <c r="D58" s="138"/>
      <c r="E58" s="138"/>
      <c r="F58" s="138"/>
      <c r="G58" s="138"/>
      <c r="H58" s="138"/>
      <c r="I58" s="138"/>
      <c r="J58" s="138"/>
      <c r="K58" s="138"/>
      <c r="L58" s="138"/>
      <c r="M58" s="138"/>
      <c r="N58" s="138"/>
      <c r="O58" s="138"/>
      <c r="P58" s="138"/>
      <c r="Q58" s="138"/>
      <c r="R58" s="138"/>
      <c r="S58" s="138"/>
      <c r="T58" s="138"/>
      <c r="U58" s="138"/>
      <c r="AA58" s="138" t="s">
        <v>540</v>
      </c>
      <c r="AB58" s="138"/>
      <c r="AC58" s="138"/>
      <c r="AD58" s="138"/>
      <c r="AE58" s="138"/>
      <c r="AF58" s="138"/>
      <c r="AG58" s="138"/>
      <c r="AH58" s="138"/>
      <c r="AI58" s="138"/>
      <c r="AJ58" s="138"/>
      <c r="AK58" s="138"/>
      <c r="AL58" s="138"/>
      <c r="AM58" s="138"/>
      <c r="AN58" s="138"/>
      <c r="AO58" s="138"/>
      <c r="AP58" s="138"/>
      <c r="AQ58" s="138"/>
      <c r="AR58" s="138"/>
      <c r="AS58" s="138"/>
      <c r="AT58" s="138"/>
      <c r="AU58" s="138"/>
    </row>
    <row r="59" spans="1:47" x14ac:dyDescent="0.2">
      <c r="A59" s="139"/>
      <c r="B59" s="139"/>
      <c r="C59" s="139"/>
      <c r="D59" s="139"/>
      <c r="E59" s="139"/>
      <c r="F59" s="139"/>
      <c r="G59" s="139"/>
      <c r="H59" s="139"/>
      <c r="I59" s="139"/>
      <c r="J59" s="139"/>
      <c r="K59" s="139"/>
      <c r="L59" s="139"/>
      <c r="M59" s="139"/>
      <c r="N59" s="139"/>
      <c r="O59" s="139"/>
      <c r="P59" s="139"/>
      <c r="Q59" s="139"/>
      <c r="R59" s="139"/>
      <c r="S59" s="139"/>
      <c r="T59" s="139"/>
      <c r="U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row>
    <row r="60" spans="1:47" x14ac:dyDescent="0.2">
      <c r="A60" s="134" t="s">
        <v>539</v>
      </c>
      <c r="B60" s="134"/>
      <c r="C60" s="134"/>
      <c r="D60" s="134"/>
      <c r="E60" s="134"/>
      <c r="F60" s="134"/>
      <c r="G60" s="134"/>
      <c r="H60" s="134"/>
      <c r="I60" s="134"/>
      <c r="J60" s="134"/>
      <c r="K60" s="134"/>
      <c r="L60" s="134"/>
      <c r="M60" s="134"/>
      <c r="N60" s="134"/>
      <c r="O60" s="134"/>
      <c r="P60" s="134"/>
      <c r="Q60" s="134"/>
      <c r="R60" s="134"/>
      <c r="S60" s="134"/>
      <c r="T60" s="134"/>
      <c r="U60" s="134"/>
      <c r="AA60" s="134" t="s">
        <v>539</v>
      </c>
      <c r="AB60" s="134"/>
      <c r="AC60" s="134"/>
      <c r="AD60" s="134"/>
      <c r="AE60" s="134"/>
      <c r="AF60" s="134"/>
      <c r="AG60" s="134"/>
      <c r="AH60" s="134"/>
      <c r="AI60" s="134"/>
      <c r="AJ60" s="134"/>
      <c r="AK60" s="134"/>
      <c r="AL60" s="134"/>
      <c r="AM60" s="134"/>
      <c r="AN60" s="134"/>
      <c r="AO60" s="134"/>
      <c r="AP60" s="134"/>
      <c r="AQ60" s="134"/>
      <c r="AR60" s="134"/>
      <c r="AS60" s="134"/>
      <c r="AT60" s="134"/>
      <c r="AU60" s="134"/>
    </row>
    <row r="61" spans="1:47" x14ac:dyDescent="0.2">
      <c r="A61" s="134" t="s">
        <v>538</v>
      </c>
      <c r="B61" s="134"/>
      <c r="C61" s="134"/>
      <c r="D61" s="134"/>
      <c r="E61" s="134"/>
      <c r="F61" s="134"/>
      <c r="G61" s="134"/>
      <c r="H61" s="134"/>
      <c r="I61" s="134"/>
      <c r="J61" s="134"/>
      <c r="K61" s="134"/>
      <c r="L61" s="134"/>
      <c r="M61" s="134"/>
      <c r="N61" s="134"/>
      <c r="O61" s="134"/>
      <c r="P61" s="134"/>
      <c r="Q61" s="134"/>
      <c r="R61" s="134"/>
      <c r="S61" s="134"/>
      <c r="T61" s="134"/>
      <c r="U61" s="134"/>
      <c r="AA61" s="134" t="s">
        <v>538</v>
      </c>
      <c r="AB61" s="134"/>
      <c r="AC61" s="134"/>
      <c r="AD61" s="134"/>
      <c r="AE61" s="134"/>
      <c r="AF61" s="134"/>
      <c r="AG61" s="134"/>
      <c r="AH61" s="134"/>
      <c r="AI61" s="134"/>
      <c r="AJ61" s="134"/>
      <c r="AK61" s="134"/>
      <c r="AL61" s="134"/>
      <c r="AM61" s="134"/>
      <c r="AN61" s="134"/>
      <c r="AO61" s="134"/>
      <c r="AP61" s="134"/>
      <c r="AQ61" s="134"/>
      <c r="AR61" s="134"/>
      <c r="AS61" s="134"/>
      <c r="AT61" s="134"/>
      <c r="AU61" s="134"/>
    </row>
  </sheetData>
  <mergeCells count="74">
    <mergeCell ref="AA55:AU56"/>
    <mergeCell ref="AA57:AI57"/>
    <mergeCell ref="AA58:AU59"/>
    <mergeCell ref="AA60:AU60"/>
    <mergeCell ref="AA61:AU61"/>
    <mergeCell ref="AA52:AP52"/>
    <mergeCell ref="AA30:AU30"/>
    <mergeCell ref="AA32:AA35"/>
    <mergeCell ref="AC32:AE33"/>
    <mergeCell ref="AG32:AI33"/>
    <mergeCell ref="AK32:AM33"/>
    <mergeCell ref="AO32:AQ33"/>
    <mergeCell ref="AS32:AS35"/>
    <mergeCell ref="AC34:AC35"/>
    <mergeCell ref="AE34:AE35"/>
    <mergeCell ref="AG34:AG35"/>
    <mergeCell ref="AI34:AI35"/>
    <mergeCell ref="AK34:AK35"/>
    <mergeCell ref="AM34:AM35"/>
    <mergeCell ref="AO34:AO35"/>
    <mergeCell ref="AQ34:AQ35"/>
    <mergeCell ref="AA29:AU29"/>
    <mergeCell ref="AA3:AU3"/>
    <mergeCell ref="AA6:AU6"/>
    <mergeCell ref="AA7:AU7"/>
    <mergeCell ref="AA9:AA12"/>
    <mergeCell ref="AC9:AC12"/>
    <mergeCell ref="AE9:AE12"/>
    <mergeCell ref="AG9:AI10"/>
    <mergeCell ref="AK9:AM10"/>
    <mergeCell ref="AO9:AQ10"/>
    <mergeCell ref="AG11:AG12"/>
    <mergeCell ref="AI11:AI12"/>
    <mergeCell ref="AK11:AK12"/>
    <mergeCell ref="AM11:AM12"/>
    <mergeCell ref="AO11:AO12"/>
    <mergeCell ref="AQ11:AQ12"/>
    <mergeCell ref="A3:U3"/>
    <mergeCell ref="A6:U6"/>
    <mergeCell ref="A7:U7"/>
    <mergeCell ref="O9:Q10"/>
    <mergeCell ref="G11:G12"/>
    <mergeCell ref="I11:I12"/>
    <mergeCell ref="K11:K12"/>
    <mergeCell ref="M11:M12"/>
    <mergeCell ref="O11:O12"/>
    <mergeCell ref="Q11:Q12"/>
    <mergeCell ref="A9:A12"/>
    <mergeCell ref="C9:C12"/>
    <mergeCell ref="E9:E12"/>
    <mergeCell ref="G9:I10"/>
    <mergeCell ref="K9:M10"/>
    <mergeCell ref="A29:U29"/>
    <mergeCell ref="A30:U30"/>
    <mergeCell ref="S32:S35"/>
    <mergeCell ref="C34:C35"/>
    <mergeCell ref="E34:E35"/>
    <mergeCell ref="G34:G35"/>
    <mergeCell ref="I34:I35"/>
    <mergeCell ref="K34:K35"/>
    <mergeCell ref="M34:M35"/>
    <mergeCell ref="O34:O35"/>
    <mergeCell ref="A32:A35"/>
    <mergeCell ref="C32:E33"/>
    <mergeCell ref="G32:I33"/>
    <mergeCell ref="K32:M33"/>
    <mergeCell ref="O32:Q33"/>
    <mergeCell ref="A61:U61"/>
    <mergeCell ref="Q34:Q35"/>
    <mergeCell ref="A52:P52"/>
    <mergeCell ref="A55:U56"/>
    <mergeCell ref="A57:I57"/>
    <mergeCell ref="A58:U59"/>
    <mergeCell ref="A60:U60"/>
  </mergeCells>
  <hyperlinks>
    <hyperlink ref="U1" r:id="rId1"/>
    <hyperlink ref="A57:I57" r:id="rId2" display="http://www.taxpolicycenter.org/TaxModel/income.cfm"/>
    <hyperlink ref="A54" r:id="rId3"/>
    <hyperlink ref="AU1" r:id="rId4"/>
    <hyperlink ref="AA57:AI57" r:id="rId5" display="http://www.taxpolicycenter.org/TaxModel/income.cfm"/>
    <hyperlink ref="AA54" r:id="rId6"/>
  </hyperlinks>
  <printOptions horizontalCentered="1"/>
  <pageMargins left="0.7" right="0.7" top="0.75" bottom="0.75" header="0.3" footer="0.3"/>
  <pageSetup orientation="landscape" horizontalDpi="1200" verticalDpi="1200"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61"/>
  <sheetViews>
    <sheetView topLeftCell="A19" zoomScale="80" zoomScaleNormal="80" workbookViewId="0">
      <selection activeCell="G49" sqref="G49"/>
    </sheetView>
  </sheetViews>
  <sheetFormatPr defaultColWidth="8.140625" defaultRowHeight="12.75" x14ac:dyDescent="0.2"/>
  <cols>
    <col min="1" max="1" width="21.7109375" style="7" customWidth="1"/>
    <col min="2" max="2" width="1.7109375" style="7" customWidth="1"/>
    <col min="3" max="3" width="12.28515625" style="7" customWidth="1"/>
    <col min="4" max="4" width="1.7109375" style="7" customWidth="1"/>
    <col min="5" max="5" width="10.7109375" style="7" customWidth="1"/>
    <col min="6" max="6" width="1.7109375" style="7" customWidth="1"/>
    <col min="7" max="7" width="15.28515625" style="7" customWidth="1"/>
    <col min="8" max="8" width="1.7109375" style="7" customWidth="1"/>
    <col min="9" max="9" width="12.7109375" style="7" customWidth="1"/>
    <col min="10" max="10" width="1.7109375" style="7" customWidth="1"/>
    <col min="11" max="11" width="15.28515625" style="7" customWidth="1"/>
    <col min="12" max="12" width="1.7109375" style="7" customWidth="1"/>
    <col min="13" max="13" width="14.140625" style="7" customWidth="1"/>
    <col min="14" max="14" width="1.7109375" style="7" customWidth="1"/>
    <col min="15" max="15" width="15.28515625" style="7" customWidth="1"/>
    <col min="16" max="16" width="1.7109375" style="7" customWidth="1"/>
    <col min="17" max="17" width="12.28515625" style="7" customWidth="1"/>
    <col min="18" max="18" width="1.7109375" style="7" customWidth="1"/>
    <col min="19" max="19" width="12.28515625" style="7" customWidth="1"/>
    <col min="20" max="20" width="1.7109375" style="7" customWidth="1"/>
    <col min="21" max="21" width="12.28515625" style="7" customWidth="1"/>
    <col min="22" max="26" width="8.140625" style="7"/>
    <col min="27" max="27" width="21.7109375" style="7" hidden="1" customWidth="1"/>
    <col min="28" max="28" width="1.7109375" style="7" hidden="1" customWidth="1"/>
    <col min="29" max="29" width="12.28515625" style="7" hidden="1" customWidth="1"/>
    <col min="30" max="30" width="1.7109375" style="7" hidden="1" customWidth="1"/>
    <col min="31" max="31" width="10.7109375" style="7" hidden="1" customWidth="1"/>
    <col min="32" max="32" width="1.7109375" style="7" hidden="1" customWidth="1"/>
    <col min="33" max="33" width="15.28515625" style="7" hidden="1" customWidth="1"/>
    <col min="34" max="34" width="1.7109375" style="7" hidden="1" customWidth="1"/>
    <col min="35" max="35" width="12.7109375" style="7" hidden="1" customWidth="1"/>
    <col min="36" max="36" width="1.7109375" style="7" hidden="1" customWidth="1"/>
    <col min="37" max="37" width="15.28515625" style="7" hidden="1" customWidth="1"/>
    <col min="38" max="38" width="1.7109375" style="7" hidden="1" customWidth="1"/>
    <col min="39" max="39" width="14.140625" style="7" hidden="1" customWidth="1"/>
    <col min="40" max="40" width="1.7109375" style="7" hidden="1" customWidth="1"/>
    <col min="41" max="41" width="15.28515625" style="7" hidden="1" customWidth="1"/>
    <col min="42" max="42" width="1.7109375" style="7" hidden="1" customWidth="1"/>
    <col min="43" max="43" width="12.28515625" style="7" hidden="1" customWidth="1"/>
    <col min="44" max="44" width="1.7109375" style="7" hidden="1" customWidth="1"/>
    <col min="45" max="45" width="12.28515625" style="7" hidden="1" customWidth="1"/>
    <col min="46" max="46" width="1.7109375" style="7" hidden="1" customWidth="1"/>
    <col min="47" max="47" width="12.28515625" style="7" hidden="1" customWidth="1"/>
    <col min="48" max="16384" width="8.140625" style="7"/>
  </cols>
  <sheetData>
    <row r="1" spans="1:47" ht="12.75" customHeight="1" x14ac:dyDescent="0.2">
      <c r="A1" s="56">
        <v>42629</v>
      </c>
      <c r="C1" s="55" t="s">
        <v>584</v>
      </c>
      <c r="U1" s="54" t="s">
        <v>583</v>
      </c>
      <c r="AA1" s="56">
        <v>42629</v>
      </c>
      <c r="AC1" s="55" t="s">
        <v>584</v>
      </c>
      <c r="AU1" s="54" t="s">
        <v>583</v>
      </c>
    </row>
    <row r="2" spans="1:47" x14ac:dyDescent="0.2">
      <c r="A2" s="53"/>
      <c r="AA2" s="53"/>
    </row>
    <row r="3" spans="1:47" s="51" customFormat="1" ht="15.75" x14ac:dyDescent="0.25">
      <c r="A3" s="145" t="s">
        <v>593</v>
      </c>
      <c r="B3" s="145"/>
      <c r="C3" s="145"/>
      <c r="D3" s="145"/>
      <c r="E3" s="145"/>
      <c r="F3" s="145"/>
      <c r="G3" s="145"/>
      <c r="H3" s="145"/>
      <c r="I3" s="145"/>
      <c r="J3" s="145"/>
      <c r="K3" s="145"/>
      <c r="L3" s="145"/>
      <c r="M3" s="145"/>
      <c r="N3" s="145"/>
      <c r="O3" s="145"/>
      <c r="P3" s="145"/>
      <c r="Q3" s="145"/>
      <c r="R3" s="145"/>
      <c r="S3" s="145"/>
      <c r="T3" s="145"/>
      <c r="U3" s="145"/>
      <c r="AA3" s="145" t="s">
        <v>593</v>
      </c>
      <c r="AB3" s="145"/>
      <c r="AC3" s="145"/>
      <c r="AD3" s="145"/>
      <c r="AE3" s="145"/>
      <c r="AF3" s="145"/>
      <c r="AG3" s="145"/>
      <c r="AH3" s="145"/>
      <c r="AI3" s="145"/>
      <c r="AJ3" s="145"/>
      <c r="AK3" s="145"/>
      <c r="AL3" s="145"/>
      <c r="AM3" s="145"/>
      <c r="AN3" s="145"/>
      <c r="AO3" s="145"/>
      <c r="AP3" s="145"/>
      <c r="AQ3" s="145"/>
      <c r="AR3" s="145"/>
      <c r="AS3" s="145"/>
      <c r="AT3" s="145"/>
      <c r="AU3" s="145"/>
    </row>
    <row r="4" spans="1:47" s="51" customFormat="1" ht="15.75" x14ac:dyDescent="0.25">
      <c r="A4" s="52" t="s">
        <v>591</v>
      </c>
      <c r="B4" s="52"/>
      <c r="C4" s="52"/>
      <c r="D4" s="52"/>
      <c r="E4" s="52"/>
      <c r="F4" s="52"/>
      <c r="G4" s="52"/>
      <c r="H4" s="52"/>
      <c r="I4" s="52"/>
      <c r="J4" s="52"/>
      <c r="K4" s="52"/>
      <c r="L4" s="52"/>
      <c r="M4" s="52"/>
      <c r="N4" s="52"/>
      <c r="O4" s="52"/>
      <c r="P4" s="52"/>
      <c r="Q4" s="52"/>
      <c r="R4" s="52"/>
      <c r="S4" s="52"/>
      <c r="T4" s="52"/>
      <c r="U4" s="52"/>
      <c r="AA4" s="52" t="s">
        <v>591</v>
      </c>
      <c r="AB4" s="52"/>
      <c r="AC4" s="52"/>
      <c r="AD4" s="52"/>
      <c r="AE4" s="52"/>
      <c r="AF4" s="52"/>
      <c r="AG4" s="52"/>
      <c r="AH4" s="52"/>
      <c r="AI4" s="52"/>
      <c r="AJ4" s="52"/>
      <c r="AK4" s="52"/>
      <c r="AL4" s="52"/>
      <c r="AM4" s="52"/>
      <c r="AN4" s="52"/>
      <c r="AO4" s="52"/>
      <c r="AP4" s="52"/>
      <c r="AQ4" s="52"/>
      <c r="AR4" s="52"/>
      <c r="AS4" s="52"/>
      <c r="AT4" s="52"/>
      <c r="AU4" s="52"/>
    </row>
    <row r="5" spans="1:47" s="51" customFormat="1" ht="15.75" x14ac:dyDescent="0.25">
      <c r="A5" s="52" t="s">
        <v>580</v>
      </c>
      <c r="B5" s="52"/>
      <c r="C5" s="52"/>
      <c r="D5" s="52"/>
      <c r="E5" s="52"/>
      <c r="F5" s="52"/>
      <c r="G5" s="52"/>
      <c r="H5" s="52"/>
      <c r="I5" s="52"/>
      <c r="J5" s="52"/>
      <c r="K5" s="52"/>
      <c r="L5" s="52"/>
      <c r="M5" s="52"/>
      <c r="N5" s="52"/>
      <c r="O5" s="52"/>
      <c r="P5" s="52"/>
      <c r="Q5" s="52"/>
      <c r="R5" s="52"/>
      <c r="S5" s="52"/>
      <c r="T5" s="52"/>
      <c r="U5" s="52"/>
      <c r="AA5" s="52" t="s">
        <v>580</v>
      </c>
      <c r="AB5" s="52"/>
      <c r="AC5" s="52"/>
      <c r="AD5" s="52"/>
      <c r="AE5" s="52"/>
      <c r="AF5" s="52"/>
      <c r="AG5" s="52"/>
      <c r="AH5" s="52"/>
      <c r="AI5" s="52"/>
      <c r="AJ5" s="52"/>
      <c r="AK5" s="52"/>
      <c r="AL5" s="52"/>
      <c r="AM5" s="52"/>
      <c r="AN5" s="52"/>
      <c r="AO5" s="52"/>
      <c r="AP5" s="52"/>
      <c r="AQ5" s="52"/>
      <c r="AR5" s="52"/>
      <c r="AS5" s="52"/>
      <c r="AT5" s="52"/>
      <c r="AU5" s="52"/>
    </row>
    <row r="6" spans="1:47" ht="15.75" customHeight="1" x14ac:dyDescent="0.25">
      <c r="A6" s="146" t="s">
        <v>588</v>
      </c>
      <c r="B6" s="146"/>
      <c r="C6" s="146"/>
      <c r="D6" s="146"/>
      <c r="E6" s="146"/>
      <c r="F6" s="146"/>
      <c r="G6" s="146"/>
      <c r="H6" s="146"/>
      <c r="I6" s="146"/>
      <c r="J6" s="146"/>
      <c r="K6" s="146"/>
      <c r="L6" s="146"/>
      <c r="M6" s="146"/>
      <c r="N6" s="146"/>
      <c r="O6" s="146"/>
      <c r="P6" s="146"/>
      <c r="Q6" s="146"/>
      <c r="R6" s="146"/>
      <c r="S6" s="146"/>
      <c r="T6" s="146"/>
      <c r="U6" s="146"/>
      <c r="AA6" s="146" t="s">
        <v>588</v>
      </c>
      <c r="AB6" s="146"/>
      <c r="AC6" s="146"/>
      <c r="AD6" s="146"/>
      <c r="AE6" s="146"/>
      <c r="AF6" s="146"/>
      <c r="AG6" s="146"/>
      <c r="AH6" s="146"/>
      <c r="AI6" s="146"/>
      <c r="AJ6" s="146"/>
      <c r="AK6" s="146"/>
      <c r="AL6" s="146"/>
      <c r="AM6" s="146"/>
      <c r="AN6" s="146"/>
      <c r="AO6" s="146"/>
      <c r="AP6" s="146"/>
      <c r="AQ6" s="146"/>
      <c r="AR6" s="146"/>
      <c r="AS6" s="146"/>
      <c r="AT6" s="146"/>
      <c r="AU6" s="146"/>
    </row>
    <row r="7" spans="1:47" ht="15.75" customHeight="1" x14ac:dyDescent="0.25">
      <c r="A7" s="146" t="s">
        <v>578</v>
      </c>
      <c r="B7" s="146"/>
      <c r="C7" s="146"/>
      <c r="D7" s="146"/>
      <c r="E7" s="146"/>
      <c r="F7" s="146"/>
      <c r="G7" s="146"/>
      <c r="H7" s="146"/>
      <c r="I7" s="146"/>
      <c r="J7" s="146"/>
      <c r="K7" s="146"/>
      <c r="L7" s="146"/>
      <c r="M7" s="146"/>
      <c r="N7" s="146"/>
      <c r="O7" s="146"/>
      <c r="P7" s="146"/>
      <c r="Q7" s="146"/>
      <c r="R7" s="146"/>
      <c r="S7" s="146"/>
      <c r="T7" s="146"/>
      <c r="U7" s="146"/>
      <c r="AA7" s="146" t="s">
        <v>578</v>
      </c>
      <c r="AB7" s="146"/>
      <c r="AC7" s="146"/>
      <c r="AD7" s="146"/>
      <c r="AE7" s="146"/>
      <c r="AF7" s="146"/>
      <c r="AG7" s="146"/>
      <c r="AH7" s="146"/>
      <c r="AI7" s="146"/>
      <c r="AJ7" s="146"/>
      <c r="AK7" s="146"/>
      <c r="AL7" s="146"/>
      <c r="AM7" s="146"/>
      <c r="AN7" s="146"/>
      <c r="AO7" s="146"/>
      <c r="AP7" s="146"/>
      <c r="AQ7" s="146"/>
      <c r="AR7" s="146"/>
      <c r="AS7" s="146"/>
      <c r="AT7" s="146"/>
      <c r="AU7" s="146"/>
    </row>
    <row r="8" spans="1:47" ht="13.5" thickBot="1" x14ac:dyDescent="0.25">
      <c r="A8" s="42"/>
      <c r="B8" s="42"/>
      <c r="C8" s="42"/>
      <c r="D8" s="42"/>
      <c r="E8" s="42"/>
      <c r="F8" s="42"/>
      <c r="G8" s="42"/>
      <c r="H8" s="42"/>
      <c r="I8" s="42"/>
      <c r="J8" s="42"/>
      <c r="K8" s="42"/>
      <c r="L8" s="42"/>
      <c r="M8" s="42"/>
      <c r="N8" s="42"/>
      <c r="O8" s="42"/>
      <c r="P8" s="42"/>
      <c r="Q8" s="42"/>
      <c r="R8" s="42"/>
      <c r="S8" s="50"/>
      <c r="T8" s="50"/>
      <c r="U8" s="50"/>
      <c r="AA8" s="42"/>
      <c r="AB8" s="42"/>
      <c r="AC8" s="42"/>
      <c r="AD8" s="42"/>
      <c r="AE8" s="42"/>
      <c r="AF8" s="42"/>
      <c r="AG8" s="42"/>
      <c r="AH8" s="42"/>
      <c r="AI8" s="42"/>
      <c r="AJ8" s="42"/>
      <c r="AK8" s="42"/>
      <c r="AL8" s="42"/>
      <c r="AM8" s="42"/>
      <c r="AN8" s="42"/>
      <c r="AO8" s="42"/>
      <c r="AP8" s="42"/>
      <c r="AQ8" s="42"/>
      <c r="AR8" s="42"/>
      <c r="AS8" s="50"/>
      <c r="AT8" s="50"/>
      <c r="AU8" s="50"/>
    </row>
    <row r="9" spans="1:47" ht="12.75" customHeight="1" thickTop="1" x14ac:dyDescent="0.2">
      <c r="A9" s="143" t="s">
        <v>567</v>
      </c>
      <c r="B9" s="41"/>
      <c r="C9" s="143" t="s">
        <v>577</v>
      </c>
      <c r="D9" s="40"/>
      <c r="E9" s="143" t="s">
        <v>576</v>
      </c>
      <c r="F9" s="41"/>
      <c r="G9" s="143" t="s">
        <v>575</v>
      </c>
      <c r="H9" s="143"/>
      <c r="I9" s="143"/>
      <c r="J9" s="49"/>
      <c r="K9" s="143" t="s">
        <v>574</v>
      </c>
      <c r="L9" s="143"/>
      <c r="M9" s="143"/>
      <c r="N9" s="48"/>
      <c r="O9" s="143" t="s">
        <v>562</v>
      </c>
      <c r="P9" s="143"/>
      <c r="Q9" s="143"/>
      <c r="AA9" s="143" t="s">
        <v>567</v>
      </c>
      <c r="AB9" s="41"/>
      <c r="AC9" s="143" t="s">
        <v>577</v>
      </c>
      <c r="AD9" s="40"/>
      <c r="AE9" s="143" t="s">
        <v>576</v>
      </c>
      <c r="AF9" s="41"/>
      <c r="AG9" s="143" t="s">
        <v>575</v>
      </c>
      <c r="AH9" s="143"/>
      <c r="AI9" s="143"/>
      <c r="AJ9" s="49"/>
      <c r="AK9" s="143" t="s">
        <v>574</v>
      </c>
      <c r="AL9" s="143"/>
      <c r="AM9" s="143"/>
      <c r="AN9" s="48"/>
      <c r="AO9" s="143" t="s">
        <v>562</v>
      </c>
      <c r="AP9" s="143"/>
      <c r="AQ9" s="143"/>
    </row>
    <row r="10" spans="1:47" ht="12.75" customHeight="1" x14ac:dyDescent="0.2">
      <c r="A10" s="135"/>
      <c r="B10" s="33"/>
      <c r="C10" s="135"/>
      <c r="D10" s="34"/>
      <c r="E10" s="135"/>
      <c r="F10" s="33"/>
      <c r="G10" s="136"/>
      <c r="H10" s="136"/>
      <c r="I10" s="136"/>
      <c r="J10" s="46"/>
      <c r="K10" s="136"/>
      <c r="L10" s="136"/>
      <c r="M10" s="136"/>
      <c r="N10" s="37"/>
      <c r="O10" s="136"/>
      <c r="P10" s="136"/>
      <c r="Q10" s="136"/>
      <c r="AA10" s="135"/>
      <c r="AB10" s="33"/>
      <c r="AC10" s="135"/>
      <c r="AD10" s="34"/>
      <c r="AE10" s="135"/>
      <c r="AF10" s="33"/>
      <c r="AG10" s="136"/>
      <c r="AH10" s="136"/>
      <c r="AI10" s="136"/>
      <c r="AJ10" s="46"/>
      <c r="AK10" s="136"/>
      <c r="AL10" s="136"/>
      <c r="AM10" s="136"/>
      <c r="AN10" s="37"/>
      <c r="AO10" s="136"/>
      <c r="AP10" s="136"/>
      <c r="AQ10" s="136"/>
    </row>
    <row r="11" spans="1:47" ht="12.75" customHeight="1" x14ac:dyDescent="0.2">
      <c r="A11" s="135"/>
      <c r="B11" s="33"/>
      <c r="C11" s="135"/>
      <c r="D11" s="34"/>
      <c r="E11" s="135"/>
      <c r="F11" s="33"/>
      <c r="G11" s="144" t="s">
        <v>573</v>
      </c>
      <c r="H11" s="32"/>
      <c r="I11" s="144" t="s">
        <v>572</v>
      </c>
      <c r="J11" s="32"/>
      <c r="K11" s="144" t="s">
        <v>571</v>
      </c>
      <c r="L11" s="32"/>
      <c r="M11" s="144" t="s">
        <v>570</v>
      </c>
      <c r="N11" s="33"/>
      <c r="O11" s="144" t="s">
        <v>571</v>
      </c>
      <c r="Q11" s="144" t="s">
        <v>570</v>
      </c>
      <c r="AA11" s="135"/>
      <c r="AB11" s="33"/>
      <c r="AC11" s="135"/>
      <c r="AD11" s="34"/>
      <c r="AE11" s="135"/>
      <c r="AF11" s="33"/>
      <c r="AG11" s="144" t="s">
        <v>573</v>
      </c>
      <c r="AH11" s="32"/>
      <c r="AI11" s="144" t="s">
        <v>572</v>
      </c>
      <c r="AJ11" s="32"/>
      <c r="AK11" s="144" t="s">
        <v>571</v>
      </c>
      <c r="AL11" s="32"/>
      <c r="AM11" s="144" t="s">
        <v>570</v>
      </c>
      <c r="AN11" s="33"/>
      <c r="AO11" s="144" t="s">
        <v>571</v>
      </c>
      <c r="AQ11" s="144" t="s">
        <v>570</v>
      </c>
    </row>
    <row r="12" spans="1:47" ht="12.75" customHeight="1" x14ac:dyDescent="0.2">
      <c r="A12" s="136"/>
      <c r="B12" s="33"/>
      <c r="C12" s="136"/>
      <c r="D12" s="34"/>
      <c r="E12" s="136"/>
      <c r="F12" s="33"/>
      <c r="G12" s="136"/>
      <c r="H12" s="32"/>
      <c r="I12" s="136"/>
      <c r="J12" s="32"/>
      <c r="K12" s="136"/>
      <c r="L12" s="32"/>
      <c r="M12" s="136"/>
      <c r="N12" s="33"/>
      <c r="O12" s="136"/>
      <c r="P12" s="35"/>
      <c r="Q12" s="136"/>
      <c r="AA12" s="136"/>
      <c r="AB12" s="33"/>
      <c r="AC12" s="136"/>
      <c r="AD12" s="34"/>
      <c r="AE12" s="136"/>
      <c r="AF12" s="33"/>
      <c r="AG12" s="136"/>
      <c r="AH12" s="32"/>
      <c r="AI12" s="136"/>
      <c r="AJ12" s="32"/>
      <c r="AK12" s="136"/>
      <c r="AL12" s="32"/>
      <c r="AM12" s="136"/>
      <c r="AN12" s="33"/>
      <c r="AO12" s="136"/>
      <c r="AP12" s="35"/>
      <c r="AQ12" s="136"/>
    </row>
    <row r="13" spans="1:47" ht="12.75" customHeight="1" x14ac:dyDescent="0.2">
      <c r="A13" s="47"/>
      <c r="B13" s="33"/>
      <c r="C13" s="33"/>
      <c r="D13" s="34"/>
      <c r="E13" s="33"/>
      <c r="F13" s="33"/>
      <c r="G13" s="46"/>
      <c r="H13" s="32"/>
      <c r="I13" s="46"/>
      <c r="J13" s="32"/>
      <c r="K13" s="33"/>
      <c r="L13" s="32"/>
      <c r="M13" s="45"/>
      <c r="N13" s="33"/>
      <c r="O13" s="33"/>
      <c r="P13" s="45"/>
      <c r="Q13" s="44"/>
      <c r="AA13" s="47"/>
      <c r="AB13" s="33"/>
      <c r="AC13" s="33"/>
      <c r="AD13" s="34"/>
      <c r="AE13" s="33"/>
      <c r="AF13" s="33"/>
      <c r="AG13" s="46"/>
      <c r="AH13" s="32"/>
      <c r="AI13" s="46"/>
      <c r="AJ13" s="32"/>
      <c r="AK13" s="33"/>
      <c r="AL13" s="32"/>
      <c r="AM13" s="45"/>
      <c r="AN13" s="33"/>
      <c r="AO13" s="33"/>
      <c r="AP13" s="45"/>
      <c r="AQ13" s="44"/>
    </row>
    <row r="14" spans="1:47" ht="12.75" customHeight="1" x14ac:dyDescent="0.2">
      <c r="A14" s="19" t="s">
        <v>558</v>
      </c>
      <c r="B14" s="18"/>
      <c r="C14" s="15">
        <v>0.4</v>
      </c>
      <c r="D14" s="18"/>
      <c r="E14" s="15">
        <v>0.8</v>
      </c>
      <c r="F14" s="17"/>
      <c r="G14" s="17">
        <v>-50</v>
      </c>
      <c r="H14" s="18"/>
      <c r="I14" s="15">
        <v>-9.8000000000000007</v>
      </c>
      <c r="J14" s="17"/>
      <c r="K14" s="15">
        <v>0</v>
      </c>
      <c r="L14" s="18"/>
      <c r="M14" s="15">
        <v>0.8</v>
      </c>
      <c r="N14" s="18"/>
      <c r="O14" s="15">
        <v>-0.4</v>
      </c>
      <c r="P14" s="18"/>
      <c r="Q14" s="15">
        <v>3.4</v>
      </c>
      <c r="AA14" s="19" t="s">
        <v>558</v>
      </c>
      <c r="AB14" s="18"/>
      <c r="AC14" s="15">
        <v>0.38</v>
      </c>
      <c r="AD14" s="18"/>
      <c r="AE14" s="15">
        <v>0.8</v>
      </c>
      <c r="AF14" s="17"/>
      <c r="AG14" s="17">
        <v>-52</v>
      </c>
      <c r="AH14" s="18"/>
      <c r="AI14" s="15">
        <v>-9.7799999999999994</v>
      </c>
      <c r="AJ14" s="17"/>
      <c r="AK14" s="15">
        <v>0</v>
      </c>
      <c r="AL14" s="18"/>
      <c r="AM14" s="15">
        <v>0.82</v>
      </c>
      <c r="AN14" s="18"/>
      <c r="AO14" s="15">
        <v>-0.36</v>
      </c>
      <c r="AP14" s="18"/>
      <c r="AQ14" s="15">
        <v>3.35</v>
      </c>
    </row>
    <row r="15" spans="1:47" ht="12.75" customHeight="1" x14ac:dyDescent="0.2">
      <c r="A15" s="27" t="s">
        <v>557</v>
      </c>
      <c r="B15" s="18"/>
      <c r="C15" s="15">
        <v>0.4</v>
      </c>
      <c r="D15" s="18"/>
      <c r="E15" s="15">
        <v>1.4</v>
      </c>
      <c r="F15" s="17"/>
      <c r="G15" s="17">
        <v>-120</v>
      </c>
      <c r="H15" s="18"/>
      <c r="I15" s="15">
        <v>-3.9</v>
      </c>
      <c r="J15" s="17"/>
      <c r="K15" s="15">
        <v>0.3</v>
      </c>
      <c r="L15" s="18"/>
      <c r="M15" s="15">
        <v>4</v>
      </c>
      <c r="N15" s="18"/>
      <c r="O15" s="15">
        <v>-0.3</v>
      </c>
      <c r="P15" s="18"/>
      <c r="Q15" s="15">
        <v>8.1</v>
      </c>
      <c r="AA15" s="27" t="s">
        <v>557</v>
      </c>
      <c r="AB15" s="18"/>
      <c r="AC15" s="15">
        <v>0.36</v>
      </c>
      <c r="AD15" s="18"/>
      <c r="AE15" s="15">
        <v>1.44</v>
      </c>
      <c r="AF15" s="17"/>
      <c r="AG15" s="17">
        <v>-118</v>
      </c>
      <c r="AH15" s="18"/>
      <c r="AI15" s="15">
        <v>-3.89</v>
      </c>
      <c r="AJ15" s="17"/>
      <c r="AK15" s="15">
        <v>0.26</v>
      </c>
      <c r="AL15" s="18"/>
      <c r="AM15" s="15">
        <v>3.99</v>
      </c>
      <c r="AN15" s="18"/>
      <c r="AO15" s="15">
        <v>-0.33</v>
      </c>
      <c r="AP15" s="18"/>
      <c r="AQ15" s="15">
        <v>8.0500000000000007</v>
      </c>
    </row>
    <row r="16" spans="1:47" ht="12.75" customHeight="1" x14ac:dyDescent="0.2">
      <c r="A16" s="19" t="s">
        <v>556</v>
      </c>
      <c r="B16" s="18"/>
      <c r="C16" s="15">
        <v>0.5</v>
      </c>
      <c r="D16" s="18"/>
      <c r="E16" s="15">
        <v>2.8</v>
      </c>
      <c r="F16" s="17"/>
      <c r="G16" s="17">
        <v>-260</v>
      </c>
      <c r="H16" s="18"/>
      <c r="I16" s="15">
        <v>-2.9</v>
      </c>
      <c r="J16" s="17"/>
      <c r="K16" s="15">
        <v>0.8</v>
      </c>
      <c r="L16" s="18"/>
      <c r="M16" s="15">
        <v>10.4</v>
      </c>
      <c r="N16" s="18"/>
      <c r="O16" s="15">
        <v>-0.4</v>
      </c>
      <c r="P16" s="18"/>
      <c r="Q16" s="15">
        <v>13.2</v>
      </c>
      <c r="AA16" s="19" t="s">
        <v>556</v>
      </c>
      <c r="AB16" s="18"/>
      <c r="AC16" s="15">
        <v>0.46</v>
      </c>
      <c r="AD16" s="18"/>
      <c r="AE16" s="15">
        <v>2.78</v>
      </c>
      <c r="AF16" s="17"/>
      <c r="AG16" s="17">
        <v>-260</v>
      </c>
      <c r="AH16" s="18"/>
      <c r="AI16" s="15">
        <v>-2.91</v>
      </c>
      <c r="AJ16" s="17"/>
      <c r="AK16" s="15">
        <v>0.76</v>
      </c>
      <c r="AL16" s="18"/>
      <c r="AM16" s="15">
        <v>10.35</v>
      </c>
      <c r="AN16" s="18"/>
      <c r="AO16" s="15">
        <v>-0.4</v>
      </c>
      <c r="AP16" s="18"/>
      <c r="AQ16" s="15">
        <v>13.21</v>
      </c>
    </row>
    <row r="17" spans="1:47" ht="12.75" customHeight="1" x14ac:dyDescent="0.2">
      <c r="A17" s="19" t="s">
        <v>555</v>
      </c>
      <c r="B17" s="18"/>
      <c r="C17" s="15">
        <v>0.5</v>
      </c>
      <c r="D17" s="18"/>
      <c r="E17" s="15">
        <v>3.7</v>
      </c>
      <c r="F17" s="17"/>
      <c r="G17" s="17">
        <v>-410</v>
      </c>
      <c r="H17" s="18"/>
      <c r="I17" s="15">
        <v>-2.1</v>
      </c>
      <c r="J17" s="17"/>
      <c r="K17" s="15">
        <v>1.6</v>
      </c>
      <c r="L17" s="18"/>
      <c r="M17" s="15">
        <v>19.2</v>
      </c>
      <c r="N17" s="18"/>
      <c r="O17" s="15">
        <v>-0.4</v>
      </c>
      <c r="P17" s="18"/>
      <c r="Q17" s="15">
        <v>17</v>
      </c>
      <c r="AA17" s="19" t="s">
        <v>555</v>
      </c>
      <c r="AB17" s="18"/>
      <c r="AC17" s="15">
        <v>0.45</v>
      </c>
      <c r="AD17" s="18"/>
      <c r="AE17" s="15">
        <v>3.72</v>
      </c>
      <c r="AF17" s="17"/>
      <c r="AG17" s="17">
        <v>-411</v>
      </c>
      <c r="AH17" s="18"/>
      <c r="AI17" s="15">
        <v>-2.12</v>
      </c>
      <c r="AJ17" s="17"/>
      <c r="AK17" s="15">
        <v>1.55</v>
      </c>
      <c r="AL17" s="18"/>
      <c r="AM17" s="15">
        <v>19.149999999999999</v>
      </c>
      <c r="AN17" s="18"/>
      <c r="AO17" s="15">
        <v>-0.37</v>
      </c>
      <c r="AP17" s="18"/>
      <c r="AQ17" s="15">
        <v>16.96</v>
      </c>
    </row>
    <row r="18" spans="1:47" ht="12.75" customHeight="1" x14ac:dyDescent="0.2">
      <c r="A18" s="19" t="s">
        <v>554</v>
      </c>
      <c r="B18" s="18"/>
      <c r="C18" s="15">
        <v>4.5999999999999996</v>
      </c>
      <c r="D18" s="18"/>
      <c r="E18" s="15">
        <v>89</v>
      </c>
      <c r="F18" s="17"/>
      <c r="G18" s="17">
        <v>-11760</v>
      </c>
      <c r="H18" s="18"/>
      <c r="I18" s="15">
        <v>-13.2</v>
      </c>
      <c r="J18" s="17"/>
      <c r="K18" s="15">
        <v>-2.2999999999999998</v>
      </c>
      <c r="L18" s="18"/>
      <c r="M18" s="15">
        <v>65.7</v>
      </c>
      <c r="N18" s="18"/>
      <c r="O18" s="15">
        <v>-3.4</v>
      </c>
      <c r="P18" s="18"/>
      <c r="Q18" s="15">
        <v>22.7</v>
      </c>
      <c r="AA18" s="19" t="s">
        <v>554</v>
      </c>
      <c r="AB18" s="18"/>
      <c r="AC18" s="15">
        <v>4.6399999999999997</v>
      </c>
      <c r="AD18" s="18"/>
      <c r="AE18" s="15">
        <v>89.01</v>
      </c>
      <c r="AF18" s="17"/>
      <c r="AG18" s="17">
        <v>-11761</v>
      </c>
      <c r="AH18" s="18"/>
      <c r="AI18" s="15">
        <v>-13.15</v>
      </c>
      <c r="AJ18" s="17"/>
      <c r="AK18" s="15">
        <v>-2.34</v>
      </c>
      <c r="AL18" s="18"/>
      <c r="AM18" s="15">
        <v>65.73</v>
      </c>
      <c r="AN18" s="18"/>
      <c r="AO18" s="15">
        <v>-3.43</v>
      </c>
      <c r="AP18" s="18"/>
      <c r="AQ18" s="15">
        <v>22.66</v>
      </c>
    </row>
    <row r="19" spans="1:47" ht="12.75" customHeight="1" x14ac:dyDescent="0.2">
      <c r="A19" s="19" t="s">
        <v>553</v>
      </c>
      <c r="B19" s="18"/>
      <c r="C19" s="15">
        <v>2.5</v>
      </c>
      <c r="D19" s="18"/>
      <c r="E19" s="15">
        <v>100</v>
      </c>
      <c r="F19" s="17"/>
      <c r="G19" s="17">
        <v>-1810</v>
      </c>
      <c r="H19" s="18"/>
      <c r="I19" s="15">
        <v>-10.1</v>
      </c>
      <c r="J19" s="17"/>
      <c r="K19" s="15">
        <v>0</v>
      </c>
      <c r="L19" s="18"/>
      <c r="M19" s="15">
        <v>100</v>
      </c>
      <c r="N19" s="18"/>
      <c r="O19" s="15">
        <v>-2</v>
      </c>
      <c r="P19" s="18"/>
      <c r="Q19" s="15">
        <v>18</v>
      </c>
      <c r="AA19" s="19" t="s">
        <v>553</v>
      </c>
      <c r="AB19" s="18"/>
      <c r="AC19" s="15">
        <v>2.52</v>
      </c>
      <c r="AD19" s="18"/>
      <c r="AE19" s="15">
        <v>100</v>
      </c>
      <c r="AF19" s="17"/>
      <c r="AG19" s="17">
        <v>-1812</v>
      </c>
      <c r="AH19" s="18"/>
      <c r="AI19" s="15">
        <v>-10.050000000000001</v>
      </c>
      <c r="AJ19" s="17"/>
      <c r="AK19" s="15">
        <v>0</v>
      </c>
      <c r="AL19" s="18"/>
      <c r="AM19" s="15">
        <v>100</v>
      </c>
      <c r="AN19" s="18"/>
      <c r="AO19" s="15">
        <v>-2.02</v>
      </c>
      <c r="AP19" s="18"/>
      <c r="AQ19" s="15">
        <v>18.03</v>
      </c>
    </row>
    <row r="20" spans="1:47" ht="12.75" customHeight="1" x14ac:dyDescent="0.2">
      <c r="A20" s="26"/>
      <c r="C20" s="15"/>
      <c r="D20" s="23"/>
      <c r="E20" s="25"/>
      <c r="F20" s="22"/>
      <c r="G20" s="17"/>
      <c r="I20" s="25"/>
      <c r="J20" s="22"/>
      <c r="K20" s="25"/>
      <c r="L20" s="23"/>
      <c r="M20" s="25"/>
      <c r="N20" s="23"/>
      <c r="O20" s="25"/>
      <c r="P20" s="23"/>
      <c r="Q20" s="25"/>
      <c r="AA20" s="26"/>
      <c r="AC20" s="25"/>
      <c r="AD20" s="23"/>
      <c r="AE20" s="25"/>
      <c r="AF20" s="22"/>
      <c r="AG20" s="22"/>
      <c r="AI20" s="25"/>
      <c r="AJ20" s="22"/>
      <c r="AK20" s="25"/>
      <c r="AL20" s="23"/>
      <c r="AM20" s="25"/>
      <c r="AN20" s="23"/>
      <c r="AO20" s="25"/>
      <c r="AP20" s="23"/>
      <c r="AQ20" s="25"/>
    </row>
    <row r="21" spans="1:47" ht="12.75" customHeight="1" x14ac:dyDescent="0.2">
      <c r="A21" s="24" t="s">
        <v>552</v>
      </c>
      <c r="C21" s="15"/>
      <c r="D21" s="23"/>
      <c r="E21" s="20"/>
      <c r="F21" s="22"/>
      <c r="G21" s="17"/>
      <c r="I21" s="20"/>
      <c r="J21" s="22"/>
      <c r="K21" s="20"/>
      <c r="L21" s="23"/>
      <c r="M21" s="20"/>
      <c r="N21" s="23"/>
      <c r="O21" s="20"/>
      <c r="P21" s="23"/>
      <c r="Q21" s="20"/>
      <c r="AA21" s="24" t="s">
        <v>552</v>
      </c>
      <c r="AC21" s="20"/>
      <c r="AD21" s="23"/>
      <c r="AE21" s="20"/>
      <c r="AF21" s="22"/>
      <c r="AG21" s="22"/>
      <c r="AI21" s="20"/>
      <c r="AJ21" s="22"/>
      <c r="AK21" s="20"/>
      <c r="AL21" s="23"/>
      <c r="AM21" s="20"/>
      <c r="AN21" s="23"/>
      <c r="AO21" s="20"/>
      <c r="AP21" s="23"/>
      <c r="AQ21" s="20"/>
    </row>
    <row r="22" spans="1:47" ht="12.75" customHeight="1" x14ac:dyDescent="0.2">
      <c r="A22" s="19" t="s">
        <v>551</v>
      </c>
      <c r="B22" s="18"/>
      <c r="C22" s="15">
        <v>0.2</v>
      </c>
      <c r="D22" s="18"/>
      <c r="E22" s="15">
        <v>1.2</v>
      </c>
      <c r="F22" s="17"/>
      <c r="G22" s="17">
        <v>-310</v>
      </c>
      <c r="H22" s="18"/>
      <c r="I22" s="15">
        <v>-0.9</v>
      </c>
      <c r="J22" s="17"/>
      <c r="K22" s="15">
        <v>1.4</v>
      </c>
      <c r="L22" s="18"/>
      <c r="M22" s="15">
        <v>15.3</v>
      </c>
      <c r="N22" s="18"/>
      <c r="O22" s="15">
        <v>-0.2</v>
      </c>
      <c r="P22" s="18"/>
      <c r="Q22" s="15">
        <v>20</v>
      </c>
      <c r="AA22" s="19" t="s">
        <v>551</v>
      </c>
      <c r="AB22" s="18"/>
      <c r="AC22" s="15">
        <v>0.22</v>
      </c>
      <c r="AD22" s="18"/>
      <c r="AE22" s="15">
        <v>1.22</v>
      </c>
      <c r="AF22" s="17"/>
      <c r="AG22" s="17">
        <v>-312</v>
      </c>
      <c r="AH22" s="18"/>
      <c r="AI22" s="15">
        <v>-0.88</v>
      </c>
      <c r="AJ22" s="17"/>
      <c r="AK22" s="15">
        <v>1.42</v>
      </c>
      <c r="AL22" s="18"/>
      <c r="AM22" s="15">
        <v>15.3</v>
      </c>
      <c r="AN22" s="18"/>
      <c r="AO22" s="15">
        <v>-0.18</v>
      </c>
      <c r="AP22" s="18"/>
      <c r="AQ22" s="15">
        <v>20.010000000000002</v>
      </c>
    </row>
    <row r="23" spans="1:47" ht="12.75" customHeight="1" x14ac:dyDescent="0.2">
      <c r="A23" s="19" t="s">
        <v>550</v>
      </c>
      <c r="B23" s="18"/>
      <c r="C23" s="15">
        <v>0.2</v>
      </c>
      <c r="D23" s="18"/>
      <c r="E23" s="15">
        <v>0.7</v>
      </c>
      <c r="F23" s="17"/>
      <c r="G23" s="17">
        <v>-370</v>
      </c>
      <c r="H23" s="18"/>
      <c r="I23" s="15">
        <v>-0.7</v>
      </c>
      <c r="J23" s="17"/>
      <c r="K23" s="15">
        <v>1.1000000000000001</v>
      </c>
      <c r="L23" s="18"/>
      <c r="M23" s="15">
        <v>11.5</v>
      </c>
      <c r="N23" s="18"/>
      <c r="O23" s="15">
        <v>-0.2</v>
      </c>
      <c r="P23" s="18"/>
      <c r="Q23" s="15">
        <v>22</v>
      </c>
      <c r="AA23" s="19" t="s">
        <v>550</v>
      </c>
      <c r="AB23" s="18"/>
      <c r="AC23" s="15">
        <v>0.19</v>
      </c>
      <c r="AD23" s="18"/>
      <c r="AE23" s="15">
        <v>0.68</v>
      </c>
      <c r="AF23" s="17"/>
      <c r="AG23" s="17">
        <v>-367</v>
      </c>
      <c r="AH23" s="18"/>
      <c r="AI23" s="15">
        <v>-0.66</v>
      </c>
      <c r="AJ23" s="17"/>
      <c r="AK23" s="15">
        <v>1.08</v>
      </c>
      <c r="AL23" s="18"/>
      <c r="AM23" s="15">
        <v>11.46</v>
      </c>
      <c r="AN23" s="18"/>
      <c r="AO23" s="15">
        <v>-0.15</v>
      </c>
      <c r="AP23" s="18"/>
      <c r="AQ23" s="15">
        <v>22</v>
      </c>
    </row>
    <row r="24" spans="1:47" ht="12.75" customHeight="1" x14ac:dyDescent="0.2">
      <c r="A24" s="19" t="s">
        <v>549</v>
      </c>
      <c r="B24" s="18"/>
      <c r="C24" s="15">
        <v>2.5</v>
      </c>
      <c r="D24" s="18"/>
      <c r="E24" s="15">
        <v>11</v>
      </c>
      <c r="F24" s="17"/>
      <c r="G24" s="17">
        <v>-7690</v>
      </c>
      <c r="H24" s="18"/>
      <c r="I24" s="15">
        <v>-7.3</v>
      </c>
      <c r="J24" s="17"/>
      <c r="K24" s="15">
        <v>0.5</v>
      </c>
      <c r="L24" s="18"/>
      <c r="M24" s="15">
        <v>15.6</v>
      </c>
      <c r="N24" s="18"/>
      <c r="O24" s="15">
        <v>-1.9</v>
      </c>
      <c r="P24" s="18"/>
      <c r="Q24" s="15">
        <v>23.6</v>
      </c>
      <c r="AA24" s="19" t="s">
        <v>549</v>
      </c>
      <c r="AB24" s="18"/>
      <c r="AC24" s="15">
        <v>2.5</v>
      </c>
      <c r="AD24" s="18"/>
      <c r="AE24" s="15">
        <v>11.01</v>
      </c>
      <c r="AF24" s="17"/>
      <c r="AG24" s="17">
        <v>-7688</v>
      </c>
      <c r="AH24" s="18"/>
      <c r="AI24" s="15">
        <v>-7.31</v>
      </c>
      <c r="AJ24" s="17"/>
      <c r="AK24" s="15">
        <v>0.46</v>
      </c>
      <c r="AL24" s="18"/>
      <c r="AM24" s="15">
        <v>15.6</v>
      </c>
      <c r="AN24" s="18"/>
      <c r="AO24" s="15">
        <v>-1.86</v>
      </c>
      <c r="AP24" s="18"/>
      <c r="AQ24" s="15">
        <v>23.59</v>
      </c>
    </row>
    <row r="25" spans="1:47" ht="12.75" customHeight="1" x14ac:dyDescent="0.2">
      <c r="A25" s="19" t="s">
        <v>548</v>
      </c>
      <c r="B25" s="18"/>
      <c r="C25" s="15">
        <v>13.4</v>
      </c>
      <c r="D25" s="18"/>
      <c r="E25" s="15">
        <v>76.099999999999994</v>
      </c>
      <c r="F25" s="17"/>
      <c r="G25" s="17">
        <v>-212660</v>
      </c>
      <c r="H25" s="18"/>
      <c r="I25" s="15">
        <v>-26.7</v>
      </c>
      <c r="J25" s="17"/>
      <c r="K25" s="15">
        <v>-5.3</v>
      </c>
      <c r="L25" s="18"/>
      <c r="M25" s="15">
        <v>23.4</v>
      </c>
      <c r="N25" s="18"/>
      <c r="O25" s="15">
        <v>-8.9</v>
      </c>
      <c r="P25" s="18"/>
      <c r="Q25" s="15">
        <v>24.5</v>
      </c>
      <c r="AA25" s="19" t="s">
        <v>548</v>
      </c>
      <c r="AB25" s="18"/>
      <c r="AC25" s="15">
        <v>13.39</v>
      </c>
      <c r="AD25" s="18"/>
      <c r="AE25" s="15">
        <v>76.099999999999994</v>
      </c>
      <c r="AF25" s="17"/>
      <c r="AG25" s="17">
        <v>-212664</v>
      </c>
      <c r="AH25" s="18"/>
      <c r="AI25" s="15">
        <v>-26.68</v>
      </c>
      <c r="AJ25" s="17"/>
      <c r="AK25" s="15">
        <v>-5.3</v>
      </c>
      <c r="AL25" s="18"/>
      <c r="AM25" s="15">
        <v>23.38</v>
      </c>
      <c r="AN25" s="18"/>
      <c r="AO25" s="15">
        <v>-8.92</v>
      </c>
      <c r="AP25" s="18"/>
      <c r="AQ25" s="15">
        <v>24.5</v>
      </c>
    </row>
    <row r="26" spans="1:47" ht="12.75" customHeight="1" x14ac:dyDescent="0.2">
      <c r="A26" s="19" t="s">
        <v>547</v>
      </c>
      <c r="B26" s="18"/>
      <c r="C26" s="15">
        <v>16.899999999999999</v>
      </c>
      <c r="D26" s="18"/>
      <c r="E26" s="15">
        <v>46.5</v>
      </c>
      <c r="F26" s="17"/>
      <c r="G26" s="17">
        <v>-1262530</v>
      </c>
      <c r="H26" s="18"/>
      <c r="I26" s="15">
        <v>-32</v>
      </c>
      <c r="J26" s="17"/>
      <c r="K26" s="15">
        <v>-3.6</v>
      </c>
      <c r="L26" s="18"/>
      <c r="M26" s="15">
        <v>11</v>
      </c>
      <c r="N26" s="18"/>
      <c r="O26" s="15">
        <v>-11.1</v>
      </c>
      <c r="P26" s="18"/>
      <c r="Q26" s="15">
        <v>23.4</v>
      </c>
      <c r="AA26" s="19" t="s">
        <v>547</v>
      </c>
      <c r="AB26" s="18"/>
      <c r="AC26" s="15">
        <v>16.86</v>
      </c>
      <c r="AD26" s="18"/>
      <c r="AE26" s="15">
        <v>46.5</v>
      </c>
      <c r="AF26" s="17"/>
      <c r="AG26" s="17">
        <v>-1262525</v>
      </c>
      <c r="AH26" s="18"/>
      <c r="AI26" s="15">
        <v>-32.04</v>
      </c>
      <c r="AJ26" s="17"/>
      <c r="AK26" s="15">
        <v>-3.57</v>
      </c>
      <c r="AL26" s="18"/>
      <c r="AM26" s="15">
        <v>11.03</v>
      </c>
      <c r="AN26" s="18"/>
      <c r="AO26" s="15">
        <v>-11.05</v>
      </c>
      <c r="AP26" s="18"/>
      <c r="AQ26" s="15">
        <v>23.43</v>
      </c>
    </row>
    <row r="28" spans="1:47" s="31" customFormat="1" x14ac:dyDescent="0.2">
      <c r="A28" s="43"/>
      <c r="B28" s="43"/>
      <c r="C28" s="43"/>
      <c r="D28" s="43"/>
      <c r="E28" s="43"/>
      <c r="F28" s="43"/>
      <c r="G28" s="43"/>
      <c r="H28" s="43"/>
      <c r="I28" s="43"/>
      <c r="J28" s="43"/>
      <c r="K28" s="43"/>
      <c r="L28" s="43"/>
      <c r="M28" s="43"/>
      <c r="N28" s="43"/>
      <c r="O28" s="43"/>
      <c r="P28" s="43"/>
      <c r="Q28" s="43"/>
      <c r="AA28" s="43"/>
      <c r="AB28" s="43"/>
      <c r="AC28" s="43"/>
      <c r="AD28" s="43"/>
      <c r="AE28" s="43"/>
      <c r="AF28" s="43"/>
      <c r="AG28" s="43"/>
      <c r="AH28" s="43"/>
      <c r="AI28" s="43"/>
      <c r="AJ28" s="43"/>
      <c r="AK28" s="43"/>
      <c r="AL28" s="43"/>
      <c r="AM28" s="43"/>
      <c r="AN28" s="43"/>
      <c r="AO28" s="43"/>
      <c r="AP28" s="43"/>
      <c r="AQ28" s="43"/>
    </row>
    <row r="29" spans="1:47" ht="15.75" customHeight="1" x14ac:dyDescent="0.25">
      <c r="A29" s="140" t="s">
        <v>569</v>
      </c>
      <c r="B29" s="140"/>
      <c r="C29" s="140"/>
      <c r="D29" s="140"/>
      <c r="E29" s="140"/>
      <c r="F29" s="140"/>
      <c r="G29" s="140"/>
      <c r="H29" s="140"/>
      <c r="I29" s="140"/>
      <c r="J29" s="140"/>
      <c r="K29" s="140"/>
      <c r="L29" s="140"/>
      <c r="M29" s="140"/>
      <c r="N29" s="140"/>
      <c r="O29" s="140"/>
      <c r="P29" s="140"/>
      <c r="Q29" s="140"/>
      <c r="R29" s="140"/>
      <c r="S29" s="140"/>
      <c r="T29" s="140"/>
      <c r="U29" s="140"/>
      <c r="AA29" s="140" t="s">
        <v>569</v>
      </c>
      <c r="AB29" s="140"/>
      <c r="AC29" s="140"/>
      <c r="AD29" s="140"/>
      <c r="AE29" s="140"/>
      <c r="AF29" s="140"/>
      <c r="AG29" s="140"/>
      <c r="AH29" s="140"/>
      <c r="AI29" s="140"/>
      <c r="AJ29" s="140"/>
      <c r="AK29" s="140"/>
      <c r="AL29" s="140"/>
      <c r="AM29" s="140"/>
      <c r="AN29" s="140"/>
      <c r="AO29" s="140"/>
      <c r="AP29" s="140"/>
      <c r="AQ29" s="140"/>
      <c r="AR29" s="140"/>
      <c r="AS29" s="140"/>
      <c r="AT29" s="140"/>
      <c r="AU29" s="140"/>
    </row>
    <row r="30" spans="1:47" ht="15.75" customHeight="1" x14ac:dyDescent="0.25">
      <c r="A30" s="140" t="s">
        <v>587</v>
      </c>
      <c r="B30" s="140"/>
      <c r="C30" s="140"/>
      <c r="D30" s="140"/>
      <c r="E30" s="140"/>
      <c r="F30" s="140"/>
      <c r="G30" s="140"/>
      <c r="H30" s="140"/>
      <c r="I30" s="140"/>
      <c r="J30" s="140"/>
      <c r="K30" s="140"/>
      <c r="L30" s="140"/>
      <c r="M30" s="140"/>
      <c r="N30" s="140"/>
      <c r="O30" s="140"/>
      <c r="P30" s="140"/>
      <c r="Q30" s="140"/>
      <c r="R30" s="140"/>
      <c r="S30" s="140"/>
      <c r="T30" s="140"/>
      <c r="U30" s="140"/>
      <c r="AA30" s="140" t="s">
        <v>587</v>
      </c>
      <c r="AB30" s="140"/>
      <c r="AC30" s="140"/>
      <c r="AD30" s="140"/>
      <c r="AE30" s="140"/>
      <c r="AF30" s="140"/>
      <c r="AG30" s="140"/>
      <c r="AH30" s="140"/>
      <c r="AI30" s="140"/>
      <c r="AJ30" s="140"/>
      <c r="AK30" s="140"/>
      <c r="AL30" s="140"/>
      <c r="AM30" s="140"/>
      <c r="AN30" s="140"/>
      <c r="AO30" s="140"/>
      <c r="AP30" s="140"/>
      <c r="AQ30" s="140"/>
      <c r="AR30" s="140"/>
      <c r="AS30" s="140"/>
      <c r="AT30" s="140"/>
      <c r="AU30" s="140"/>
    </row>
    <row r="31" spans="1:47" ht="13.5" thickBot="1" x14ac:dyDescent="0.25">
      <c r="A31" s="42"/>
      <c r="B31" s="42"/>
      <c r="C31" s="42"/>
      <c r="D31" s="42"/>
      <c r="E31" s="42"/>
      <c r="F31" s="42"/>
      <c r="G31" s="42"/>
      <c r="H31" s="42"/>
      <c r="I31" s="42"/>
      <c r="J31" s="42"/>
      <c r="K31" s="42"/>
      <c r="L31" s="42"/>
      <c r="M31" s="42"/>
      <c r="N31" s="42"/>
      <c r="O31" s="42"/>
      <c r="P31" s="42"/>
      <c r="Q31" s="42"/>
      <c r="R31" s="42"/>
      <c r="S31" s="42"/>
      <c r="AA31" s="42"/>
      <c r="AB31" s="42"/>
      <c r="AC31" s="42"/>
      <c r="AD31" s="42"/>
      <c r="AE31" s="42"/>
      <c r="AF31" s="42"/>
      <c r="AG31" s="42"/>
      <c r="AH31" s="42"/>
      <c r="AI31" s="42"/>
      <c r="AJ31" s="42"/>
      <c r="AK31" s="42"/>
      <c r="AL31" s="42"/>
      <c r="AM31" s="42"/>
      <c r="AN31" s="42"/>
      <c r="AO31" s="42"/>
      <c r="AP31" s="42"/>
      <c r="AQ31" s="42"/>
      <c r="AR31" s="42"/>
      <c r="AS31" s="42"/>
    </row>
    <row r="32" spans="1:47" s="14" customFormat="1" ht="12.75" customHeight="1" thickTop="1" x14ac:dyDescent="0.2">
      <c r="A32" s="143" t="s">
        <v>567</v>
      </c>
      <c r="B32" s="41"/>
      <c r="C32" s="143" t="s">
        <v>566</v>
      </c>
      <c r="D32" s="143"/>
      <c r="E32" s="143"/>
      <c r="F32" s="37"/>
      <c r="G32" s="143" t="s">
        <v>565</v>
      </c>
      <c r="H32" s="143"/>
      <c r="I32" s="143"/>
      <c r="J32" s="40"/>
      <c r="K32" s="143" t="s">
        <v>564</v>
      </c>
      <c r="L32" s="143"/>
      <c r="M32" s="143"/>
      <c r="N32" s="39"/>
      <c r="O32" s="143" t="s">
        <v>563</v>
      </c>
      <c r="P32" s="143"/>
      <c r="Q32" s="143"/>
      <c r="R32" s="38"/>
      <c r="S32" s="143" t="s">
        <v>562</v>
      </c>
      <c r="T32" s="7"/>
      <c r="U32" s="31"/>
      <c r="AA32" s="143" t="s">
        <v>567</v>
      </c>
      <c r="AB32" s="41"/>
      <c r="AC32" s="143" t="s">
        <v>566</v>
      </c>
      <c r="AD32" s="143"/>
      <c r="AE32" s="143"/>
      <c r="AF32" s="37"/>
      <c r="AG32" s="143" t="s">
        <v>565</v>
      </c>
      <c r="AH32" s="143"/>
      <c r="AI32" s="143"/>
      <c r="AJ32" s="40"/>
      <c r="AK32" s="143" t="s">
        <v>564</v>
      </c>
      <c r="AL32" s="143"/>
      <c r="AM32" s="143"/>
      <c r="AN32" s="39"/>
      <c r="AO32" s="143" t="s">
        <v>563</v>
      </c>
      <c r="AP32" s="143"/>
      <c r="AQ32" s="143"/>
      <c r="AR32" s="38"/>
      <c r="AS32" s="143" t="s">
        <v>562</v>
      </c>
      <c r="AT32" s="7"/>
      <c r="AU32" s="31"/>
    </row>
    <row r="33" spans="1:47" s="14" customFormat="1" ht="12.75" customHeight="1" x14ac:dyDescent="0.2">
      <c r="A33" s="135"/>
      <c r="B33" s="33"/>
      <c r="C33" s="136"/>
      <c r="D33" s="136"/>
      <c r="E33" s="136"/>
      <c r="F33" s="37"/>
      <c r="G33" s="136"/>
      <c r="H33" s="136"/>
      <c r="I33" s="136"/>
      <c r="J33" s="34"/>
      <c r="K33" s="136"/>
      <c r="L33" s="136"/>
      <c r="M33" s="136"/>
      <c r="N33" s="36"/>
      <c r="O33" s="136"/>
      <c r="P33" s="136"/>
      <c r="Q33" s="136"/>
      <c r="R33" s="35"/>
      <c r="S33" s="135"/>
      <c r="T33" s="7"/>
      <c r="U33" s="31"/>
      <c r="AA33" s="135"/>
      <c r="AB33" s="33"/>
      <c r="AC33" s="136"/>
      <c r="AD33" s="136"/>
      <c r="AE33" s="136"/>
      <c r="AF33" s="37"/>
      <c r="AG33" s="136"/>
      <c r="AH33" s="136"/>
      <c r="AI33" s="136"/>
      <c r="AJ33" s="34"/>
      <c r="AK33" s="136"/>
      <c r="AL33" s="136"/>
      <c r="AM33" s="136"/>
      <c r="AN33" s="36"/>
      <c r="AO33" s="136"/>
      <c r="AP33" s="136"/>
      <c r="AQ33" s="136"/>
      <c r="AR33" s="35"/>
      <c r="AS33" s="135"/>
      <c r="AT33" s="7"/>
      <c r="AU33" s="31"/>
    </row>
    <row r="34" spans="1:47" s="14" customFormat="1" ht="12.75" customHeight="1" x14ac:dyDescent="0.2">
      <c r="A34" s="135"/>
      <c r="B34" s="33"/>
      <c r="C34" s="144" t="s">
        <v>561</v>
      </c>
      <c r="D34" s="33"/>
      <c r="E34" s="144" t="s">
        <v>559</v>
      </c>
      <c r="F34" s="33"/>
      <c r="G34" s="135" t="s">
        <v>560</v>
      </c>
      <c r="H34" s="33"/>
      <c r="I34" s="135" t="s">
        <v>559</v>
      </c>
      <c r="J34" s="34"/>
      <c r="K34" s="135" t="s">
        <v>560</v>
      </c>
      <c r="L34" s="33"/>
      <c r="M34" s="135" t="s">
        <v>559</v>
      </c>
      <c r="N34" s="32"/>
      <c r="O34" s="135" t="s">
        <v>560</v>
      </c>
      <c r="P34" s="33"/>
      <c r="Q34" s="135" t="s">
        <v>559</v>
      </c>
      <c r="R34" s="32"/>
      <c r="S34" s="135"/>
      <c r="T34" s="7"/>
      <c r="U34" s="31"/>
      <c r="AA34" s="135"/>
      <c r="AB34" s="33"/>
      <c r="AC34" s="144" t="s">
        <v>561</v>
      </c>
      <c r="AD34" s="33"/>
      <c r="AE34" s="144" t="s">
        <v>559</v>
      </c>
      <c r="AF34" s="33"/>
      <c r="AG34" s="135" t="s">
        <v>560</v>
      </c>
      <c r="AH34" s="33"/>
      <c r="AI34" s="135" t="s">
        <v>559</v>
      </c>
      <c r="AJ34" s="34"/>
      <c r="AK34" s="135" t="s">
        <v>560</v>
      </c>
      <c r="AL34" s="33"/>
      <c r="AM34" s="135" t="s">
        <v>559</v>
      </c>
      <c r="AN34" s="32"/>
      <c r="AO34" s="135" t="s">
        <v>560</v>
      </c>
      <c r="AP34" s="33"/>
      <c r="AQ34" s="135" t="s">
        <v>559</v>
      </c>
      <c r="AR34" s="32"/>
      <c r="AS34" s="135"/>
      <c r="AT34" s="7"/>
      <c r="AU34" s="31"/>
    </row>
    <row r="35" spans="1:47" s="14" customFormat="1" ht="12.75" customHeight="1" x14ac:dyDescent="0.2">
      <c r="A35" s="136"/>
      <c r="B35" s="33"/>
      <c r="C35" s="136"/>
      <c r="D35" s="33"/>
      <c r="E35" s="136"/>
      <c r="F35" s="33"/>
      <c r="G35" s="136"/>
      <c r="H35" s="33"/>
      <c r="I35" s="136"/>
      <c r="J35" s="34"/>
      <c r="K35" s="136"/>
      <c r="L35" s="33"/>
      <c r="M35" s="136"/>
      <c r="N35" s="32"/>
      <c r="O35" s="136"/>
      <c r="P35" s="33"/>
      <c r="Q35" s="136"/>
      <c r="R35" s="32"/>
      <c r="S35" s="136"/>
      <c r="T35" s="7"/>
      <c r="U35" s="31"/>
      <c r="AA35" s="136"/>
      <c r="AB35" s="33"/>
      <c r="AC35" s="136"/>
      <c r="AD35" s="33"/>
      <c r="AE35" s="136"/>
      <c r="AF35" s="33"/>
      <c r="AG35" s="136"/>
      <c r="AH35" s="33"/>
      <c r="AI35" s="136"/>
      <c r="AJ35" s="34"/>
      <c r="AK35" s="136"/>
      <c r="AL35" s="33"/>
      <c r="AM35" s="136"/>
      <c r="AN35" s="32"/>
      <c r="AO35" s="136"/>
      <c r="AP35" s="33"/>
      <c r="AQ35" s="136"/>
      <c r="AR35" s="32"/>
      <c r="AS35" s="136"/>
      <c r="AT35" s="7"/>
      <c r="AU35" s="31"/>
    </row>
    <row r="36" spans="1:47" s="14" customFormat="1" ht="12.75" customHeight="1" x14ac:dyDescent="0.2">
      <c r="A36" s="28"/>
      <c r="B36" s="28"/>
      <c r="C36" s="28"/>
      <c r="D36" s="28"/>
      <c r="E36" s="28"/>
      <c r="F36" s="28"/>
      <c r="G36" s="28"/>
      <c r="H36" s="28"/>
      <c r="I36" s="28"/>
      <c r="J36" s="30"/>
      <c r="K36" s="28"/>
      <c r="L36" s="28"/>
      <c r="M36" s="30"/>
      <c r="N36" s="29"/>
      <c r="O36" s="28"/>
      <c r="P36" s="28"/>
      <c r="Q36" s="28"/>
      <c r="R36" s="29"/>
      <c r="S36" s="28"/>
      <c r="AA36" s="28"/>
      <c r="AB36" s="28"/>
      <c r="AC36" s="28"/>
      <c r="AD36" s="28"/>
      <c r="AE36" s="28"/>
      <c r="AF36" s="28"/>
      <c r="AG36" s="28"/>
      <c r="AH36" s="28"/>
      <c r="AI36" s="28"/>
      <c r="AJ36" s="30"/>
      <c r="AK36" s="28"/>
      <c r="AL36" s="28"/>
      <c r="AM36" s="30"/>
      <c r="AN36" s="29"/>
      <c r="AO36" s="28"/>
      <c r="AP36" s="28"/>
      <c r="AQ36" s="28"/>
      <c r="AR36" s="29"/>
      <c r="AS36" s="28"/>
    </row>
    <row r="37" spans="1:47" s="14" customFormat="1" ht="12.75" customHeight="1" x14ac:dyDescent="0.2">
      <c r="A37" s="19" t="s">
        <v>558</v>
      </c>
      <c r="B37" s="18"/>
      <c r="C37" s="17">
        <v>48340</v>
      </c>
      <c r="D37" s="18"/>
      <c r="E37" s="15">
        <v>27.7</v>
      </c>
      <c r="F37" s="18"/>
      <c r="G37" s="17">
        <v>14430</v>
      </c>
      <c r="H37" s="17"/>
      <c r="I37" s="15">
        <v>4.4000000000000004</v>
      </c>
      <c r="J37" s="17"/>
      <c r="K37" s="17">
        <v>540</v>
      </c>
      <c r="L37" s="17"/>
      <c r="M37" s="15">
        <v>0.8</v>
      </c>
      <c r="N37" s="16"/>
      <c r="O37" s="17">
        <v>13900</v>
      </c>
      <c r="P37" s="16"/>
      <c r="Q37" s="15">
        <v>5.4</v>
      </c>
      <c r="R37" s="16"/>
      <c r="S37" s="15">
        <v>3.7</v>
      </c>
      <c r="T37" s="7"/>
      <c r="U37" s="7"/>
      <c r="X37" s="15"/>
      <c r="Y37" s="17"/>
      <c r="AA37" s="19" t="s">
        <v>558</v>
      </c>
      <c r="AB37" s="18"/>
      <c r="AC37" s="17">
        <v>48335</v>
      </c>
      <c r="AD37" s="18"/>
      <c r="AE37" s="15">
        <v>27.67</v>
      </c>
      <c r="AF37" s="18"/>
      <c r="AG37" s="17">
        <v>14434</v>
      </c>
      <c r="AH37" s="17"/>
      <c r="AI37" s="15">
        <v>4.4400000000000004</v>
      </c>
      <c r="AJ37" s="17"/>
      <c r="AK37" s="17">
        <v>536</v>
      </c>
      <c r="AL37" s="17"/>
      <c r="AM37" s="15">
        <v>0.82</v>
      </c>
      <c r="AN37" s="16"/>
      <c r="AO37" s="17">
        <v>13899</v>
      </c>
      <c r="AP37" s="16"/>
      <c r="AQ37" s="15">
        <v>5.35</v>
      </c>
      <c r="AR37" s="16"/>
      <c r="AS37" s="15">
        <v>3.71</v>
      </c>
      <c r="AT37" s="7"/>
      <c r="AU37" s="7"/>
    </row>
    <row r="38" spans="1:47" s="14" customFormat="1" ht="12.75" customHeight="1" x14ac:dyDescent="0.2">
      <c r="A38" s="27" t="s">
        <v>557</v>
      </c>
      <c r="B38" s="18"/>
      <c r="C38" s="17">
        <v>38630</v>
      </c>
      <c r="D38" s="18"/>
      <c r="E38" s="15">
        <v>22.1</v>
      </c>
      <c r="F38" s="18"/>
      <c r="G38" s="17">
        <v>36300</v>
      </c>
      <c r="H38" s="17"/>
      <c r="I38" s="15">
        <v>8.9</v>
      </c>
      <c r="J38" s="17"/>
      <c r="K38" s="17">
        <v>3040</v>
      </c>
      <c r="L38" s="17"/>
      <c r="M38" s="15">
        <v>3.7</v>
      </c>
      <c r="N38" s="16"/>
      <c r="O38" s="17">
        <v>33260</v>
      </c>
      <c r="P38" s="16"/>
      <c r="Q38" s="15">
        <v>10.199999999999999</v>
      </c>
      <c r="R38" s="16"/>
      <c r="S38" s="15">
        <v>8.4</v>
      </c>
      <c r="T38" s="7"/>
      <c r="U38" s="7"/>
      <c r="X38" s="15"/>
      <c r="Y38" s="17"/>
      <c r="AA38" s="27" t="s">
        <v>557</v>
      </c>
      <c r="AB38" s="18"/>
      <c r="AC38" s="17">
        <v>38629</v>
      </c>
      <c r="AD38" s="18"/>
      <c r="AE38" s="15">
        <v>22.11</v>
      </c>
      <c r="AF38" s="18"/>
      <c r="AG38" s="17">
        <v>36304</v>
      </c>
      <c r="AH38" s="17"/>
      <c r="AI38" s="15">
        <v>8.93</v>
      </c>
      <c r="AJ38" s="17"/>
      <c r="AK38" s="17">
        <v>3041</v>
      </c>
      <c r="AL38" s="17"/>
      <c r="AM38" s="15">
        <v>3.73</v>
      </c>
      <c r="AN38" s="16"/>
      <c r="AO38" s="17">
        <v>33263</v>
      </c>
      <c r="AP38" s="16"/>
      <c r="AQ38" s="15">
        <v>10.23</v>
      </c>
      <c r="AR38" s="16"/>
      <c r="AS38" s="15">
        <v>8.3800000000000008</v>
      </c>
      <c r="AT38" s="7"/>
      <c r="AU38" s="7"/>
    </row>
    <row r="39" spans="1:47" s="14" customFormat="1" ht="12.75" customHeight="1" x14ac:dyDescent="0.2">
      <c r="A39" s="19" t="s">
        <v>556</v>
      </c>
      <c r="B39" s="18"/>
      <c r="C39" s="17">
        <v>33890</v>
      </c>
      <c r="D39" s="18"/>
      <c r="E39" s="15">
        <v>19.399999999999999</v>
      </c>
      <c r="F39" s="18"/>
      <c r="G39" s="17">
        <v>65510</v>
      </c>
      <c r="H39" s="17"/>
      <c r="I39" s="15">
        <v>14.1</v>
      </c>
      <c r="J39" s="17"/>
      <c r="K39" s="17">
        <v>8910</v>
      </c>
      <c r="L39" s="17"/>
      <c r="M39" s="15">
        <v>9.6</v>
      </c>
      <c r="N39" s="16"/>
      <c r="O39" s="17">
        <v>56600</v>
      </c>
      <c r="P39" s="16"/>
      <c r="Q39" s="15">
        <v>15.3</v>
      </c>
      <c r="R39" s="16"/>
      <c r="S39" s="15">
        <v>13.6</v>
      </c>
      <c r="T39" s="7"/>
      <c r="U39" s="7"/>
      <c r="X39" s="15"/>
      <c r="Y39" s="17"/>
      <c r="AA39" s="19" t="s">
        <v>556</v>
      </c>
      <c r="AB39" s="18"/>
      <c r="AC39" s="17">
        <v>33885</v>
      </c>
      <c r="AD39" s="18"/>
      <c r="AE39" s="15">
        <v>19.399999999999999</v>
      </c>
      <c r="AF39" s="18"/>
      <c r="AG39" s="17">
        <v>65514</v>
      </c>
      <c r="AH39" s="17"/>
      <c r="AI39" s="15">
        <v>14.13</v>
      </c>
      <c r="AJ39" s="17"/>
      <c r="AK39" s="17">
        <v>8912</v>
      </c>
      <c r="AL39" s="17"/>
      <c r="AM39" s="15">
        <v>9.59</v>
      </c>
      <c r="AN39" s="16"/>
      <c r="AO39" s="17">
        <v>56602</v>
      </c>
      <c r="AP39" s="16"/>
      <c r="AQ39" s="15">
        <v>15.27</v>
      </c>
      <c r="AR39" s="16"/>
      <c r="AS39" s="15">
        <v>13.6</v>
      </c>
      <c r="AT39" s="7"/>
      <c r="AU39" s="7"/>
    </row>
    <row r="40" spans="1:47" s="14" customFormat="1" ht="12.75" customHeight="1" x14ac:dyDescent="0.2">
      <c r="A40" s="19" t="s">
        <v>555</v>
      </c>
      <c r="B40" s="18"/>
      <c r="C40" s="17">
        <v>28660</v>
      </c>
      <c r="D40" s="18"/>
      <c r="E40" s="15">
        <v>16.399999999999999</v>
      </c>
      <c r="F40" s="18"/>
      <c r="G40" s="17">
        <v>111590</v>
      </c>
      <c r="H40" s="17"/>
      <c r="I40" s="15">
        <v>20.399999999999999</v>
      </c>
      <c r="J40" s="17"/>
      <c r="K40" s="17">
        <v>19340</v>
      </c>
      <c r="L40" s="17"/>
      <c r="M40" s="15">
        <v>17.600000000000001</v>
      </c>
      <c r="N40" s="16"/>
      <c r="O40" s="17">
        <v>92250</v>
      </c>
      <c r="P40" s="16"/>
      <c r="Q40" s="15">
        <v>21.1</v>
      </c>
      <c r="R40" s="16"/>
      <c r="S40" s="15">
        <v>17.3</v>
      </c>
      <c r="T40" s="7"/>
      <c r="U40" s="7"/>
      <c r="X40" s="15"/>
      <c r="Y40" s="17"/>
      <c r="AA40" s="19" t="s">
        <v>555</v>
      </c>
      <c r="AB40" s="18"/>
      <c r="AC40" s="17">
        <v>28656</v>
      </c>
      <c r="AD40" s="18"/>
      <c r="AE40" s="15">
        <v>16.399999999999999</v>
      </c>
      <c r="AF40" s="18"/>
      <c r="AG40" s="17">
        <v>111586</v>
      </c>
      <c r="AH40" s="17"/>
      <c r="AI40" s="15">
        <v>20.36</v>
      </c>
      <c r="AJ40" s="17"/>
      <c r="AK40" s="17">
        <v>19339</v>
      </c>
      <c r="AL40" s="17"/>
      <c r="AM40" s="15">
        <v>17.600000000000001</v>
      </c>
      <c r="AN40" s="16"/>
      <c r="AO40" s="17">
        <v>92247</v>
      </c>
      <c r="AP40" s="16"/>
      <c r="AQ40" s="15">
        <v>21.05</v>
      </c>
      <c r="AR40" s="16"/>
      <c r="AS40" s="15">
        <v>17.329999999999998</v>
      </c>
      <c r="AT40" s="7"/>
      <c r="AU40" s="7"/>
    </row>
    <row r="41" spans="1:47" s="14" customFormat="1" ht="12.75" customHeight="1" x14ac:dyDescent="0.2">
      <c r="A41" s="19" t="s">
        <v>554</v>
      </c>
      <c r="B41" s="18"/>
      <c r="C41" s="17">
        <v>23960</v>
      </c>
      <c r="D41" s="18"/>
      <c r="E41" s="15">
        <v>13.7</v>
      </c>
      <c r="F41" s="18"/>
      <c r="G41" s="17">
        <v>342890</v>
      </c>
      <c r="H41" s="17"/>
      <c r="I41" s="15">
        <v>52.3</v>
      </c>
      <c r="J41" s="17"/>
      <c r="K41" s="17">
        <v>89460</v>
      </c>
      <c r="L41" s="17"/>
      <c r="M41" s="15">
        <v>68.099999999999994</v>
      </c>
      <c r="N41" s="16"/>
      <c r="O41" s="17">
        <v>253430</v>
      </c>
      <c r="P41" s="16"/>
      <c r="Q41" s="15">
        <v>48.4</v>
      </c>
      <c r="R41" s="16"/>
      <c r="S41" s="15">
        <v>26.1</v>
      </c>
      <c r="T41" s="7"/>
      <c r="U41" s="7"/>
      <c r="X41" s="15"/>
      <c r="Y41" s="17"/>
      <c r="AA41" s="19" t="s">
        <v>554</v>
      </c>
      <c r="AB41" s="18"/>
      <c r="AC41" s="17">
        <v>23960</v>
      </c>
      <c r="AD41" s="18"/>
      <c r="AE41" s="15">
        <v>13.72</v>
      </c>
      <c r="AF41" s="18"/>
      <c r="AG41" s="17">
        <v>342885</v>
      </c>
      <c r="AH41" s="17"/>
      <c r="AI41" s="15">
        <v>52.31</v>
      </c>
      <c r="AJ41" s="17"/>
      <c r="AK41" s="17">
        <v>89457</v>
      </c>
      <c r="AL41" s="17"/>
      <c r="AM41" s="15">
        <v>68.069999999999993</v>
      </c>
      <c r="AN41" s="16"/>
      <c r="AO41" s="17">
        <v>253427</v>
      </c>
      <c r="AP41" s="16"/>
      <c r="AQ41" s="15">
        <v>48.35</v>
      </c>
      <c r="AR41" s="16"/>
      <c r="AS41" s="15">
        <v>26.09</v>
      </c>
      <c r="AT41" s="7"/>
      <c r="AU41" s="7"/>
    </row>
    <row r="42" spans="1:47" s="14" customFormat="1" ht="12.75" customHeight="1" x14ac:dyDescent="0.2">
      <c r="A42" s="19" t="s">
        <v>553</v>
      </c>
      <c r="B42" s="18"/>
      <c r="C42" s="17">
        <v>174680</v>
      </c>
      <c r="D42" s="18"/>
      <c r="E42" s="15">
        <v>100</v>
      </c>
      <c r="F42" s="18"/>
      <c r="G42" s="17">
        <v>89920</v>
      </c>
      <c r="H42" s="17"/>
      <c r="I42" s="15">
        <v>100</v>
      </c>
      <c r="J42" s="17"/>
      <c r="K42" s="17">
        <v>18030</v>
      </c>
      <c r="L42" s="17"/>
      <c r="M42" s="15">
        <v>100</v>
      </c>
      <c r="N42" s="16"/>
      <c r="O42" s="17">
        <v>71890</v>
      </c>
      <c r="P42" s="16"/>
      <c r="Q42" s="15">
        <v>100</v>
      </c>
      <c r="R42" s="16"/>
      <c r="S42" s="15">
        <v>20.100000000000001</v>
      </c>
      <c r="T42" s="7"/>
      <c r="U42" s="7"/>
      <c r="X42" s="15"/>
      <c r="Y42" s="17"/>
      <c r="AA42" s="19" t="s">
        <v>553</v>
      </c>
      <c r="AB42" s="18"/>
      <c r="AC42" s="17">
        <v>174683</v>
      </c>
      <c r="AD42" s="18"/>
      <c r="AE42" s="15">
        <v>100</v>
      </c>
      <c r="AF42" s="18"/>
      <c r="AG42" s="17">
        <v>89915</v>
      </c>
      <c r="AH42" s="17"/>
      <c r="AI42" s="15">
        <v>100</v>
      </c>
      <c r="AJ42" s="17"/>
      <c r="AK42" s="17">
        <v>18025</v>
      </c>
      <c r="AL42" s="17"/>
      <c r="AM42" s="15">
        <v>100</v>
      </c>
      <c r="AN42" s="16"/>
      <c r="AO42" s="17">
        <v>71890</v>
      </c>
      <c r="AP42" s="16"/>
      <c r="AQ42" s="15">
        <v>100</v>
      </c>
      <c r="AR42" s="16"/>
      <c r="AS42" s="15">
        <v>20.05</v>
      </c>
      <c r="AT42" s="7"/>
      <c r="AU42" s="7"/>
    </row>
    <row r="43" spans="1:47" s="14" customFormat="1" ht="12.75" customHeight="1" x14ac:dyDescent="0.2">
      <c r="A43" s="26"/>
      <c r="B43" s="7"/>
      <c r="C43" s="22"/>
      <c r="D43" s="23"/>
      <c r="E43" s="25"/>
      <c r="F43" s="23"/>
      <c r="G43" s="22"/>
      <c r="H43" s="22"/>
      <c r="I43" s="25"/>
      <c r="J43" s="22"/>
      <c r="K43" s="22"/>
      <c r="L43" s="22"/>
      <c r="M43" s="25"/>
      <c r="N43" s="21"/>
      <c r="O43" s="22"/>
      <c r="P43" s="21"/>
      <c r="Q43" s="25"/>
      <c r="R43" s="21"/>
      <c r="S43" s="25"/>
      <c r="T43" s="7"/>
      <c r="U43" s="7"/>
      <c r="X43" s="25"/>
      <c r="Y43" s="22"/>
      <c r="AA43" s="26"/>
      <c r="AB43" s="7"/>
      <c r="AC43" s="22"/>
      <c r="AD43" s="23"/>
      <c r="AE43" s="25"/>
      <c r="AF43" s="23"/>
      <c r="AG43" s="22"/>
      <c r="AH43" s="22"/>
      <c r="AI43" s="25"/>
      <c r="AJ43" s="22"/>
      <c r="AK43" s="22"/>
      <c r="AL43" s="22"/>
      <c r="AM43" s="25"/>
      <c r="AN43" s="21"/>
      <c r="AO43" s="22"/>
      <c r="AP43" s="21"/>
      <c r="AQ43" s="25"/>
      <c r="AR43" s="21"/>
      <c r="AS43" s="25"/>
      <c r="AT43" s="7"/>
      <c r="AU43" s="7"/>
    </row>
    <row r="44" spans="1:47" s="14" customFormat="1" ht="12.75" customHeight="1" x14ac:dyDescent="0.2">
      <c r="A44" s="24" t="s">
        <v>552</v>
      </c>
      <c r="B44" s="7"/>
      <c r="C44" s="22"/>
      <c r="D44" s="23"/>
      <c r="E44" s="20"/>
      <c r="F44" s="23"/>
      <c r="G44" s="22"/>
      <c r="H44" s="22"/>
      <c r="I44" s="20"/>
      <c r="J44" s="22"/>
      <c r="K44" s="22"/>
      <c r="L44" s="22"/>
      <c r="M44" s="20"/>
      <c r="N44" s="21"/>
      <c r="O44" s="22"/>
      <c r="P44" s="21"/>
      <c r="Q44" s="20"/>
      <c r="R44" s="21"/>
      <c r="S44" s="20"/>
      <c r="T44" s="7"/>
      <c r="U44" s="7"/>
      <c r="X44" s="20"/>
      <c r="Y44" s="22"/>
      <c r="AA44" s="24" t="s">
        <v>552</v>
      </c>
      <c r="AB44" s="7"/>
      <c r="AC44" s="22"/>
      <c r="AD44" s="23"/>
      <c r="AE44" s="20"/>
      <c r="AF44" s="23"/>
      <c r="AG44" s="22"/>
      <c r="AH44" s="22"/>
      <c r="AI44" s="20"/>
      <c r="AJ44" s="22"/>
      <c r="AK44" s="22"/>
      <c r="AL44" s="22"/>
      <c r="AM44" s="20"/>
      <c r="AN44" s="21"/>
      <c r="AO44" s="22"/>
      <c r="AP44" s="21"/>
      <c r="AQ44" s="20"/>
      <c r="AR44" s="21"/>
      <c r="AS44" s="20"/>
      <c r="AT44" s="7"/>
      <c r="AU44" s="7"/>
    </row>
    <row r="45" spans="1:47" s="14" customFormat="1" ht="12.75" customHeight="1" x14ac:dyDescent="0.2">
      <c r="A45" s="19" t="s">
        <v>551</v>
      </c>
      <c r="B45" s="18"/>
      <c r="C45" s="17">
        <v>12390</v>
      </c>
      <c r="D45" s="18"/>
      <c r="E45" s="15">
        <v>7.1</v>
      </c>
      <c r="F45" s="18"/>
      <c r="G45" s="17">
        <v>174830</v>
      </c>
      <c r="H45" s="17"/>
      <c r="I45" s="15">
        <v>13.8</v>
      </c>
      <c r="J45" s="17"/>
      <c r="K45" s="17">
        <v>35290</v>
      </c>
      <c r="L45" s="17"/>
      <c r="M45" s="15">
        <v>13.9</v>
      </c>
      <c r="N45" s="16"/>
      <c r="O45" s="17">
        <v>139540</v>
      </c>
      <c r="P45" s="16"/>
      <c r="Q45" s="15">
        <v>13.8</v>
      </c>
      <c r="R45" s="16"/>
      <c r="S45" s="15">
        <v>20.2</v>
      </c>
      <c r="T45" s="7"/>
      <c r="U45" s="7"/>
      <c r="X45" s="15"/>
      <c r="Y45" s="17"/>
      <c r="AA45" s="19" t="s">
        <v>551</v>
      </c>
      <c r="AB45" s="18"/>
      <c r="AC45" s="17">
        <v>12387</v>
      </c>
      <c r="AD45" s="18"/>
      <c r="AE45" s="15">
        <v>7.09</v>
      </c>
      <c r="AF45" s="18"/>
      <c r="AG45" s="17">
        <v>174829</v>
      </c>
      <c r="AH45" s="17"/>
      <c r="AI45" s="15">
        <v>13.79</v>
      </c>
      <c r="AJ45" s="17"/>
      <c r="AK45" s="17">
        <v>35289</v>
      </c>
      <c r="AL45" s="17"/>
      <c r="AM45" s="15">
        <v>13.88</v>
      </c>
      <c r="AN45" s="16"/>
      <c r="AO45" s="17">
        <v>139541</v>
      </c>
      <c r="AP45" s="16"/>
      <c r="AQ45" s="15">
        <v>13.76</v>
      </c>
      <c r="AR45" s="16"/>
      <c r="AS45" s="15">
        <v>20.18</v>
      </c>
      <c r="AT45" s="7"/>
      <c r="AU45" s="7"/>
    </row>
    <row r="46" spans="1:47" s="14" customFormat="1" ht="12.75" customHeight="1" x14ac:dyDescent="0.2">
      <c r="A46" s="19" t="s">
        <v>550</v>
      </c>
      <c r="B46" s="18"/>
      <c r="C46" s="17">
        <v>5910</v>
      </c>
      <c r="D46" s="18"/>
      <c r="E46" s="15">
        <v>3.4</v>
      </c>
      <c r="F46" s="18"/>
      <c r="G46" s="17">
        <v>249700</v>
      </c>
      <c r="H46" s="17"/>
      <c r="I46" s="15">
        <v>9.4</v>
      </c>
      <c r="J46" s="17"/>
      <c r="K46" s="17">
        <v>55310</v>
      </c>
      <c r="L46" s="17"/>
      <c r="M46" s="15">
        <v>10.4</v>
      </c>
      <c r="N46" s="16"/>
      <c r="O46" s="17">
        <v>194390</v>
      </c>
      <c r="P46" s="16"/>
      <c r="Q46" s="15">
        <v>9.1</v>
      </c>
      <c r="R46" s="16"/>
      <c r="S46" s="15">
        <v>22.2</v>
      </c>
      <c r="T46" s="7"/>
      <c r="U46" s="7"/>
      <c r="X46" s="15"/>
      <c r="Y46" s="17"/>
      <c r="AA46" s="19" t="s">
        <v>550</v>
      </c>
      <c r="AB46" s="18"/>
      <c r="AC46" s="17">
        <v>5907</v>
      </c>
      <c r="AD46" s="18"/>
      <c r="AE46" s="15">
        <v>3.38</v>
      </c>
      <c r="AF46" s="18"/>
      <c r="AG46" s="17">
        <v>249700</v>
      </c>
      <c r="AH46" s="17"/>
      <c r="AI46" s="15">
        <v>9.39</v>
      </c>
      <c r="AJ46" s="17"/>
      <c r="AK46" s="17">
        <v>55309</v>
      </c>
      <c r="AL46" s="17"/>
      <c r="AM46" s="15">
        <v>10.38</v>
      </c>
      <c r="AN46" s="16"/>
      <c r="AO46" s="17">
        <v>194390</v>
      </c>
      <c r="AP46" s="16"/>
      <c r="AQ46" s="15">
        <v>9.14</v>
      </c>
      <c r="AR46" s="16"/>
      <c r="AS46" s="15">
        <v>22.15</v>
      </c>
      <c r="AT46" s="7"/>
      <c r="AU46" s="7"/>
    </row>
    <row r="47" spans="1:47" s="14" customFormat="1" ht="12.75" customHeight="1" x14ac:dyDescent="0.2">
      <c r="A47" s="19" t="s">
        <v>549</v>
      </c>
      <c r="B47" s="18"/>
      <c r="C47" s="17">
        <v>4530</v>
      </c>
      <c r="D47" s="18"/>
      <c r="E47" s="15">
        <v>2.6</v>
      </c>
      <c r="F47" s="18"/>
      <c r="G47" s="17">
        <v>413100</v>
      </c>
      <c r="H47" s="17"/>
      <c r="I47" s="15">
        <v>11.9</v>
      </c>
      <c r="J47" s="17"/>
      <c r="K47" s="17">
        <v>105130</v>
      </c>
      <c r="L47" s="17"/>
      <c r="M47" s="15">
        <v>15.1</v>
      </c>
      <c r="N47" s="16"/>
      <c r="O47" s="17">
        <v>307970</v>
      </c>
      <c r="P47" s="16"/>
      <c r="Q47" s="15">
        <v>11.1</v>
      </c>
      <c r="R47" s="16"/>
      <c r="S47" s="15">
        <v>25.5</v>
      </c>
      <c r="T47" s="7"/>
      <c r="U47" s="7"/>
      <c r="X47" s="15"/>
      <c r="Y47" s="17"/>
      <c r="AA47" s="19" t="s">
        <v>549</v>
      </c>
      <c r="AB47" s="18"/>
      <c r="AC47" s="17">
        <v>4534</v>
      </c>
      <c r="AD47" s="18"/>
      <c r="AE47" s="15">
        <v>2.6</v>
      </c>
      <c r="AF47" s="18"/>
      <c r="AG47" s="17">
        <v>413101</v>
      </c>
      <c r="AH47" s="17"/>
      <c r="AI47" s="15">
        <v>11.92</v>
      </c>
      <c r="AJ47" s="17"/>
      <c r="AK47" s="17">
        <v>105129</v>
      </c>
      <c r="AL47" s="17"/>
      <c r="AM47" s="15">
        <v>15.14</v>
      </c>
      <c r="AN47" s="16"/>
      <c r="AO47" s="17">
        <v>307972</v>
      </c>
      <c r="AP47" s="16"/>
      <c r="AQ47" s="15">
        <v>11.12</v>
      </c>
      <c r="AR47" s="16"/>
      <c r="AS47" s="15">
        <v>25.45</v>
      </c>
      <c r="AT47" s="7"/>
      <c r="AU47" s="7"/>
    </row>
    <row r="48" spans="1:47" s="14" customFormat="1" ht="12.75" customHeight="1" x14ac:dyDescent="0.2">
      <c r="A48" s="19" t="s">
        <v>548</v>
      </c>
      <c r="B48" s="18"/>
      <c r="C48" s="17">
        <v>1130</v>
      </c>
      <c r="D48" s="18"/>
      <c r="E48" s="15">
        <v>0.7</v>
      </c>
      <c r="F48" s="18"/>
      <c r="G48" s="17">
        <v>2385290</v>
      </c>
      <c r="H48" s="17"/>
      <c r="I48" s="15">
        <v>17.2</v>
      </c>
      <c r="J48" s="17"/>
      <c r="K48" s="17">
        <v>797080</v>
      </c>
      <c r="L48" s="17"/>
      <c r="M48" s="15">
        <v>28.7</v>
      </c>
      <c r="N48" s="16"/>
      <c r="O48" s="17">
        <v>1588210</v>
      </c>
      <c r="P48" s="16"/>
      <c r="Q48" s="15">
        <v>14.3</v>
      </c>
      <c r="R48" s="16"/>
      <c r="S48" s="15">
        <v>33.4</v>
      </c>
      <c r="T48" s="7"/>
      <c r="U48" s="7"/>
      <c r="X48" s="15"/>
      <c r="Y48" s="17"/>
      <c r="AA48" s="19" t="s">
        <v>548</v>
      </c>
      <c r="AB48" s="18"/>
      <c r="AC48" s="17">
        <v>1133</v>
      </c>
      <c r="AD48" s="18"/>
      <c r="AE48" s="15">
        <v>0.65</v>
      </c>
      <c r="AF48" s="18"/>
      <c r="AG48" s="17">
        <v>2385291</v>
      </c>
      <c r="AH48" s="17"/>
      <c r="AI48" s="15">
        <v>17.2</v>
      </c>
      <c r="AJ48" s="17"/>
      <c r="AK48" s="17">
        <v>797078</v>
      </c>
      <c r="AL48" s="17"/>
      <c r="AM48" s="15">
        <v>28.68</v>
      </c>
      <c r="AN48" s="16"/>
      <c r="AO48" s="17">
        <v>1588213</v>
      </c>
      <c r="AP48" s="16"/>
      <c r="AQ48" s="15">
        <v>14.33</v>
      </c>
      <c r="AR48" s="16"/>
      <c r="AS48" s="15">
        <v>33.42</v>
      </c>
      <c r="AT48" s="7"/>
      <c r="AU48" s="7"/>
    </row>
    <row r="49" spans="1:47" s="14" customFormat="1" ht="12.75" customHeight="1" x14ac:dyDescent="0.2">
      <c r="A49" s="19" t="s">
        <v>547</v>
      </c>
      <c r="B49" s="18"/>
      <c r="C49" s="17">
        <v>120</v>
      </c>
      <c r="D49" s="18"/>
      <c r="E49" s="15">
        <v>0.1</v>
      </c>
      <c r="F49" s="18"/>
      <c r="G49" s="17">
        <v>11429560</v>
      </c>
      <c r="H49" s="17"/>
      <c r="I49" s="15">
        <v>8.5</v>
      </c>
      <c r="J49" s="17"/>
      <c r="K49" s="17">
        <v>3940360</v>
      </c>
      <c r="L49" s="17"/>
      <c r="M49" s="15">
        <v>14.6</v>
      </c>
      <c r="N49" s="16"/>
      <c r="O49" s="17">
        <v>7489200</v>
      </c>
      <c r="P49" s="16"/>
      <c r="Q49" s="15">
        <v>7</v>
      </c>
      <c r="R49" s="16"/>
      <c r="S49" s="15">
        <v>34.5</v>
      </c>
      <c r="T49" s="7"/>
      <c r="U49" s="7"/>
      <c r="X49" s="15"/>
      <c r="Y49" s="17"/>
      <c r="AA49" s="19" t="s">
        <v>547</v>
      </c>
      <c r="AB49" s="18"/>
      <c r="AC49" s="17">
        <v>117</v>
      </c>
      <c r="AD49" s="18"/>
      <c r="AE49" s="15">
        <v>7.0000000000000007E-2</v>
      </c>
      <c r="AF49" s="18"/>
      <c r="AG49" s="17">
        <v>11429564</v>
      </c>
      <c r="AH49" s="17"/>
      <c r="AI49" s="15">
        <v>8.49</v>
      </c>
      <c r="AJ49" s="17"/>
      <c r="AK49" s="17">
        <v>3940361</v>
      </c>
      <c r="AL49" s="17"/>
      <c r="AM49" s="15">
        <v>14.59</v>
      </c>
      <c r="AN49" s="16"/>
      <c r="AO49" s="17">
        <v>7489202</v>
      </c>
      <c r="AP49" s="16"/>
      <c r="AQ49" s="15">
        <v>6.95</v>
      </c>
      <c r="AR49" s="16"/>
      <c r="AS49" s="15">
        <v>34.479999999999997</v>
      </c>
      <c r="AT49" s="7"/>
      <c r="AU49" s="7"/>
    </row>
    <row r="50" spans="1:47" x14ac:dyDescent="0.2">
      <c r="A50" s="13"/>
      <c r="B50" s="13"/>
      <c r="C50" s="13"/>
      <c r="D50" s="13"/>
      <c r="E50" s="13"/>
      <c r="F50" s="13"/>
      <c r="G50" s="13"/>
      <c r="H50" s="13"/>
      <c r="I50" s="13"/>
      <c r="J50" s="13"/>
      <c r="K50" s="13"/>
      <c r="L50" s="13"/>
      <c r="M50" s="13"/>
      <c r="N50" s="13"/>
      <c r="O50" s="13"/>
      <c r="P50" s="13"/>
      <c r="Q50" s="13"/>
      <c r="R50" s="13"/>
      <c r="S50" s="13"/>
      <c r="AA50" s="13"/>
      <c r="AB50" s="13"/>
      <c r="AC50" s="13"/>
      <c r="AD50" s="13"/>
      <c r="AE50" s="13"/>
      <c r="AF50" s="13"/>
      <c r="AG50" s="13"/>
      <c r="AH50" s="13"/>
      <c r="AI50" s="13"/>
      <c r="AJ50" s="13"/>
      <c r="AK50" s="13"/>
      <c r="AL50" s="13"/>
      <c r="AM50" s="13"/>
      <c r="AN50" s="13"/>
      <c r="AO50" s="13"/>
      <c r="AP50" s="13"/>
      <c r="AQ50" s="13"/>
      <c r="AR50" s="13"/>
      <c r="AS50" s="13"/>
    </row>
    <row r="51" spans="1:47" x14ac:dyDescent="0.2">
      <c r="A51" s="12" t="s">
        <v>546</v>
      </c>
      <c r="AA51" s="12" t="s">
        <v>546</v>
      </c>
    </row>
    <row r="52" spans="1:47" x14ac:dyDescent="0.2">
      <c r="A52" s="141" t="s">
        <v>586</v>
      </c>
      <c r="B52" s="142"/>
      <c r="C52" s="142"/>
      <c r="D52" s="142"/>
      <c r="E52" s="142"/>
      <c r="F52" s="142"/>
      <c r="G52" s="142"/>
      <c r="H52" s="142"/>
      <c r="I52" s="142"/>
      <c r="J52" s="142"/>
      <c r="K52" s="142"/>
      <c r="L52" s="142"/>
      <c r="M52" s="142"/>
      <c r="N52" s="142"/>
      <c r="O52" s="142"/>
      <c r="P52" s="142"/>
      <c r="AA52" s="141" t="s">
        <v>586</v>
      </c>
      <c r="AB52" s="142"/>
      <c r="AC52" s="142"/>
      <c r="AD52" s="142"/>
      <c r="AE52" s="142"/>
      <c r="AF52" s="142"/>
      <c r="AG52" s="142"/>
      <c r="AH52" s="142"/>
      <c r="AI52" s="142"/>
      <c r="AJ52" s="142"/>
      <c r="AK52" s="142"/>
      <c r="AL52" s="142"/>
      <c r="AM52" s="142"/>
      <c r="AN52" s="142"/>
      <c r="AO52" s="142"/>
      <c r="AP52" s="142"/>
    </row>
    <row r="53" spans="1:47" ht="12.75" customHeight="1" x14ac:dyDescent="0.2">
      <c r="A53" s="11" t="s">
        <v>590</v>
      </c>
      <c r="B53" s="11"/>
      <c r="C53" s="11"/>
      <c r="D53" s="11"/>
      <c r="E53" s="11"/>
      <c r="F53" s="11"/>
      <c r="G53" s="11"/>
      <c r="H53" s="11"/>
      <c r="I53" s="11"/>
      <c r="J53" s="11"/>
      <c r="K53" s="11"/>
      <c r="L53" s="11"/>
      <c r="M53" s="11"/>
      <c r="N53" s="11"/>
      <c r="O53" s="11"/>
      <c r="P53" s="11"/>
      <c r="Q53" s="11"/>
      <c r="R53" s="11"/>
      <c r="S53" s="11"/>
      <c r="T53" s="11"/>
      <c r="U53" s="11"/>
      <c r="AA53" s="11" t="s">
        <v>590</v>
      </c>
      <c r="AB53" s="11"/>
      <c r="AC53" s="11"/>
      <c r="AD53" s="11"/>
      <c r="AE53" s="11"/>
      <c r="AF53" s="11"/>
      <c r="AG53" s="11"/>
      <c r="AH53" s="11"/>
      <c r="AI53" s="11"/>
      <c r="AJ53" s="11"/>
      <c r="AK53" s="11"/>
      <c r="AL53" s="11"/>
      <c r="AM53" s="11"/>
      <c r="AN53" s="11"/>
      <c r="AO53" s="11"/>
      <c r="AP53" s="11"/>
      <c r="AQ53" s="11"/>
      <c r="AR53" s="11"/>
      <c r="AS53" s="11"/>
      <c r="AT53" s="11"/>
      <c r="AU53" s="11"/>
    </row>
    <row r="54" spans="1:47" x14ac:dyDescent="0.2">
      <c r="A54" s="10" t="s">
        <v>543</v>
      </c>
      <c r="B54" s="10"/>
      <c r="C54" s="10"/>
      <c r="D54" s="10"/>
      <c r="E54" s="10"/>
      <c r="F54" s="9"/>
      <c r="G54" s="9"/>
      <c r="H54" s="9"/>
      <c r="I54" s="9"/>
      <c r="J54" s="9"/>
      <c r="K54" s="9"/>
      <c r="L54" s="9"/>
      <c r="M54" s="9"/>
      <c r="N54" s="9"/>
      <c r="O54" s="9"/>
      <c r="AA54" s="10" t="s">
        <v>543</v>
      </c>
      <c r="AB54" s="10"/>
      <c r="AC54" s="10"/>
      <c r="AD54" s="10"/>
      <c r="AE54" s="10"/>
      <c r="AF54" s="9"/>
      <c r="AG54" s="9"/>
      <c r="AH54" s="9"/>
      <c r="AI54" s="9"/>
      <c r="AJ54" s="9"/>
      <c r="AK54" s="9"/>
      <c r="AL54" s="9"/>
      <c r="AM54" s="9"/>
      <c r="AN54" s="9"/>
      <c r="AO54" s="9"/>
    </row>
    <row r="55" spans="1:47" x14ac:dyDescent="0.2">
      <c r="A55" s="134" t="s">
        <v>542</v>
      </c>
      <c r="B55" s="134"/>
      <c r="C55" s="134"/>
      <c r="D55" s="134"/>
      <c r="E55" s="134"/>
      <c r="F55" s="134"/>
      <c r="G55" s="134"/>
      <c r="H55" s="134"/>
      <c r="I55" s="134"/>
      <c r="J55" s="134"/>
      <c r="K55" s="134"/>
      <c r="L55" s="134"/>
      <c r="M55" s="134"/>
      <c r="N55" s="134"/>
      <c r="O55" s="134"/>
      <c r="P55" s="134"/>
      <c r="Q55" s="134"/>
      <c r="R55" s="134"/>
      <c r="S55" s="134"/>
      <c r="T55" s="134"/>
      <c r="U55" s="134"/>
      <c r="AA55" s="134" t="s">
        <v>542</v>
      </c>
      <c r="AB55" s="134"/>
      <c r="AC55" s="134"/>
      <c r="AD55" s="134"/>
      <c r="AE55" s="134"/>
      <c r="AF55" s="134"/>
      <c r="AG55" s="134"/>
      <c r="AH55" s="134"/>
      <c r="AI55" s="134"/>
      <c r="AJ55" s="134"/>
      <c r="AK55" s="134"/>
      <c r="AL55" s="134"/>
      <c r="AM55" s="134"/>
      <c r="AN55" s="134"/>
      <c r="AO55" s="134"/>
      <c r="AP55" s="134"/>
      <c r="AQ55" s="134"/>
      <c r="AR55" s="134"/>
      <c r="AS55" s="134"/>
      <c r="AT55" s="134"/>
      <c r="AU55" s="134"/>
    </row>
    <row r="56" spans="1:47" x14ac:dyDescent="0.2">
      <c r="A56" s="134"/>
      <c r="B56" s="134"/>
      <c r="C56" s="134"/>
      <c r="D56" s="134"/>
      <c r="E56" s="134"/>
      <c r="F56" s="134"/>
      <c r="G56" s="134"/>
      <c r="H56" s="134"/>
      <c r="I56" s="134"/>
      <c r="J56" s="134"/>
      <c r="K56" s="134"/>
      <c r="L56" s="134"/>
      <c r="M56" s="134"/>
      <c r="N56" s="134"/>
      <c r="O56" s="134"/>
      <c r="P56" s="134"/>
      <c r="Q56" s="134"/>
      <c r="R56" s="134"/>
      <c r="S56" s="134"/>
      <c r="T56" s="134"/>
      <c r="U56" s="134"/>
      <c r="AA56" s="134"/>
      <c r="AB56" s="134"/>
      <c r="AC56" s="134"/>
      <c r="AD56" s="134"/>
      <c r="AE56" s="134"/>
      <c r="AF56" s="134"/>
      <c r="AG56" s="134"/>
      <c r="AH56" s="134"/>
      <c r="AI56" s="134"/>
      <c r="AJ56" s="134"/>
      <c r="AK56" s="134"/>
      <c r="AL56" s="134"/>
      <c r="AM56" s="134"/>
      <c r="AN56" s="134"/>
      <c r="AO56" s="134"/>
      <c r="AP56" s="134"/>
      <c r="AQ56" s="134"/>
      <c r="AR56" s="134"/>
      <c r="AS56" s="134"/>
      <c r="AT56" s="134"/>
      <c r="AU56" s="134"/>
    </row>
    <row r="57" spans="1:47" x14ac:dyDescent="0.2">
      <c r="A57" s="137" t="s">
        <v>541</v>
      </c>
      <c r="B57" s="137"/>
      <c r="C57" s="137"/>
      <c r="D57" s="137"/>
      <c r="E57" s="137"/>
      <c r="F57" s="137"/>
      <c r="G57" s="137"/>
      <c r="H57" s="137"/>
      <c r="I57" s="137"/>
      <c r="J57" s="8"/>
      <c r="K57" s="8"/>
      <c r="L57" s="8"/>
      <c r="M57" s="8"/>
      <c r="N57" s="8"/>
      <c r="O57" s="8"/>
      <c r="P57" s="8"/>
      <c r="Q57" s="8"/>
      <c r="R57" s="8"/>
      <c r="S57" s="8"/>
      <c r="T57" s="8"/>
      <c r="U57" s="8"/>
      <c r="AA57" s="137" t="s">
        <v>541</v>
      </c>
      <c r="AB57" s="137"/>
      <c r="AC57" s="137"/>
      <c r="AD57" s="137"/>
      <c r="AE57" s="137"/>
      <c r="AF57" s="137"/>
      <c r="AG57" s="137"/>
      <c r="AH57" s="137"/>
      <c r="AI57" s="137"/>
      <c r="AJ57" s="8"/>
      <c r="AK57" s="8"/>
      <c r="AL57" s="8"/>
      <c r="AM57" s="8"/>
      <c r="AN57" s="8"/>
      <c r="AO57" s="8"/>
      <c r="AP57" s="8"/>
      <c r="AQ57" s="8"/>
      <c r="AR57" s="8"/>
      <c r="AS57" s="8"/>
      <c r="AT57" s="8"/>
      <c r="AU57" s="8"/>
    </row>
    <row r="58" spans="1:47" x14ac:dyDescent="0.2">
      <c r="A58" s="138" t="s">
        <v>585</v>
      </c>
      <c r="B58" s="138"/>
      <c r="C58" s="138"/>
      <c r="D58" s="138"/>
      <c r="E58" s="138"/>
      <c r="F58" s="138"/>
      <c r="G58" s="138"/>
      <c r="H58" s="138"/>
      <c r="I58" s="138"/>
      <c r="J58" s="138"/>
      <c r="K58" s="138"/>
      <c r="L58" s="138"/>
      <c r="M58" s="138"/>
      <c r="N58" s="138"/>
      <c r="O58" s="138"/>
      <c r="P58" s="138"/>
      <c r="Q58" s="138"/>
      <c r="R58" s="138"/>
      <c r="S58" s="138"/>
      <c r="T58" s="138"/>
      <c r="U58" s="138"/>
      <c r="AA58" s="138" t="s">
        <v>585</v>
      </c>
      <c r="AB58" s="138"/>
      <c r="AC58" s="138"/>
      <c r="AD58" s="138"/>
      <c r="AE58" s="138"/>
      <c r="AF58" s="138"/>
      <c r="AG58" s="138"/>
      <c r="AH58" s="138"/>
      <c r="AI58" s="138"/>
      <c r="AJ58" s="138"/>
      <c r="AK58" s="138"/>
      <c r="AL58" s="138"/>
      <c r="AM58" s="138"/>
      <c r="AN58" s="138"/>
      <c r="AO58" s="138"/>
      <c r="AP58" s="138"/>
      <c r="AQ58" s="138"/>
      <c r="AR58" s="138"/>
      <c r="AS58" s="138"/>
      <c r="AT58" s="138"/>
      <c r="AU58" s="138"/>
    </row>
    <row r="59" spans="1:47" x14ac:dyDescent="0.2">
      <c r="A59" s="139"/>
      <c r="B59" s="139"/>
      <c r="C59" s="139"/>
      <c r="D59" s="139"/>
      <c r="E59" s="139"/>
      <c r="F59" s="139"/>
      <c r="G59" s="139"/>
      <c r="H59" s="139"/>
      <c r="I59" s="139"/>
      <c r="J59" s="139"/>
      <c r="K59" s="139"/>
      <c r="L59" s="139"/>
      <c r="M59" s="139"/>
      <c r="N59" s="139"/>
      <c r="O59" s="139"/>
      <c r="P59" s="139"/>
      <c r="Q59" s="139"/>
      <c r="R59" s="139"/>
      <c r="S59" s="139"/>
      <c r="T59" s="139"/>
      <c r="U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row>
    <row r="60" spans="1:47" x14ac:dyDescent="0.2">
      <c r="A60" s="134" t="s">
        <v>539</v>
      </c>
      <c r="B60" s="134"/>
      <c r="C60" s="134"/>
      <c r="D60" s="134"/>
      <c r="E60" s="134"/>
      <c r="F60" s="134"/>
      <c r="G60" s="134"/>
      <c r="H60" s="134"/>
      <c r="I60" s="134"/>
      <c r="J60" s="134"/>
      <c r="K60" s="134"/>
      <c r="L60" s="134"/>
      <c r="M60" s="134"/>
      <c r="N60" s="134"/>
      <c r="O60" s="134"/>
      <c r="P60" s="134"/>
      <c r="Q60" s="134"/>
      <c r="R60" s="134"/>
      <c r="S60" s="134"/>
      <c r="T60" s="134"/>
      <c r="U60" s="134"/>
      <c r="AA60" s="134" t="s">
        <v>539</v>
      </c>
      <c r="AB60" s="134"/>
      <c r="AC60" s="134"/>
      <c r="AD60" s="134"/>
      <c r="AE60" s="134"/>
      <c r="AF60" s="134"/>
      <c r="AG60" s="134"/>
      <c r="AH60" s="134"/>
      <c r="AI60" s="134"/>
      <c r="AJ60" s="134"/>
      <c r="AK60" s="134"/>
      <c r="AL60" s="134"/>
      <c r="AM60" s="134"/>
      <c r="AN60" s="134"/>
      <c r="AO60" s="134"/>
      <c r="AP60" s="134"/>
      <c r="AQ60" s="134"/>
      <c r="AR60" s="134"/>
      <c r="AS60" s="134"/>
      <c r="AT60" s="134"/>
      <c r="AU60" s="134"/>
    </row>
    <row r="61" spans="1:47" x14ac:dyDescent="0.2">
      <c r="A61" s="134" t="s">
        <v>538</v>
      </c>
      <c r="B61" s="134"/>
      <c r="C61" s="134"/>
      <c r="D61" s="134"/>
      <c r="E61" s="134"/>
      <c r="F61" s="134"/>
      <c r="G61" s="134"/>
      <c r="H61" s="134"/>
      <c r="I61" s="134"/>
      <c r="J61" s="134"/>
      <c r="K61" s="134"/>
      <c r="L61" s="134"/>
      <c r="M61" s="134"/>
      <c r="N61" s="134"/>
      <c r="O61" s="134"/>
      <c r="P61" s="134"/>
      <c r="Q61" s="134"/>
      <c r="R61" s="134"/>
      <c r="S61" s="134"/>
      <c r="T61" s="134"/>
      <c r="U61" s="134"/>
      <c r="AA61" s="134" t="s">
        <v>538</v>
      </c>
      <c r="AB61" s="134"/>
      <c r="AC61" s="134"/>
      <c r="AD61" s="134"/>
      <c r="AE61" s="134"/>
      <c r="AF61" s="134"/>
      <c r="AG61" s="134"/>
      <c r="AH61" s="134"/>
      <c r="AI61" s="134"/>
      <c r="AJ61" s="134"/>
      <c r="AK61" s="134"/>
      <c r="AL61" s="134"/>
      <c r="AM61" s="134"/>
      <c r="AN61" s="134"/>
      <c r="AO61" s="134"/>
      <c r="AP61" s="134"/>
      <c r="AQ61" s="134"/>
      <c r="AR61" s="134"/>
      <c r="AS61" s="134"/>
      <c r="AT61" s="134"/>
      <c r="AU61" s="134"/>
    </row>
  </sheetData>
  <mergeCells count="74">
    <mergeCell ref="AA55:AU56"/>
    <mergeCell ref="AA57:AI57"/>
    <mergeCell ref="AA58:AU59"/>
    <mergeCell ref="AA60:AU60"/>
    <mergeCell ref="AA61:AU61"/>
    <mergeCell ref="AA52:AP52"/>
    <mergeCell ref="AA30:AU30"/>
    <mergeCell ref="AA32:AA35"/>
    <mergeCell ref="AC32:AE33"/>
    <mergeCell ref="AG32:AI33"/>
    <mergeCell ref="AK32:AM33"/>
    <mergeCell ref="AO32:AQ33"/>
    <mergeCell ref="AS32:AS35"/>
    <mergeCell ref="AC34:AC35"/>
    <mergeCell ref="AE34:AE35"/>
    <mergeCell ref="AG34:AG35"/>
    <mergeCell ref="AI34:AI35"/>
    <mergeCell ref="AK34:AK35"/>
    <mergeCell ref="AM34:AM35"/>
    <mergeCell ref="AO34:AO35"/>
    <mergeCell ref="AQ34:AQ35"/>
    <mergeCell ref="AA29:AU29"/>
    <mergeCell ref="AA3:AU3"/>
    <mergeCell ref="AA6:AU6"/>
    <mergeCell ref="AA7:AU7"/>
    <mergeCell ref="AA9:AA12"/>
    <mergeCell ref="AC9:AC12"/>
    <mergeCell ref="AE9:AE12"/>
    <mergeCell ref="AG9:AI10"/>
    <mergeCell ref="AK9:AM10"/>
    <mergeCell ref="AO9:AQ10"/>
    <mergeCell ref="AG11:AG12"/>
    <mergeCell ref="AI11:AI12"/>
    <mergeCell ref="AK11:AK12"/>
    <mergeCell ref="AM11:AM12"/>
    <mergeCell ref="AO11:AO12"/>
    <mergeCell ref="AQ11:AQ12"/>
    <mergeCell ref="A3:U3"/>
    <mergeCell ref="A6:U6"/>
    <mergeCell ref="A7:U7"/>
    <mergeCell ref="O9:Q10"/>
    <mergeCell ref="G11:G12"/>
    <mergeCell ref="I11:I12"/>
    <mergeCell ref="K11:K12"/>
    <mergeCell ref="M11:M12"/>
    <mergeCell ref="O11:O12"/>
    <mergeCell ref="Q11:Q12"/>
    <mergeCell ref="A9:A12"/>
    <mergeCell ref="C9:C12"/>
    <mergeCell ref="E9:E12"/>
    <mergeCell ref="G9:I10"/>
    <mergeCell ref="K9:M10"/>
    <mergeCell ref="A29:U29"/>
    <mergeCell ref="A30:U30"/>
    <mergeCell ref="S32:S35"/>
    <mergeCell ref="C34:C35"/>
    <mergeCell ref="E34:E35"/>
    <mergeCell ref="G34:G35"/>
    <mergeCell ref="I34:I35"/>
    <mergeCell ref="K34:K35"/>
    <mergeCell ref="M34:M35"/>
    <mergeCell ref="O34:O35"/>
    <mergeCell ref="A32:A35"/>
    <mergeCell ref="C32:E33"/>
    <mergeCell ref="G32:I33"/>
    <mergeCell ref="K32:M33"/>
    <mergeCell ref="O32:Q33"/>
    <mergeCell ref="A61:U61"/>
    <mergeCell ref="Q34:Q35"/>
    <mergeCell ref="A52:P52"/>
    <mergeCell ref="A55:U56"/>
    <mergeCell ref="A57:I57"/>
    <mergeCell ref="A58:U59"/>
    <mergeCell ref="A60:U60"/>
  </mergeCells>
  <hyperlinks>
    <hyperlink ref="U1" r:id="rId1"/>
    <hyperlink ref="A57:I57" r:id="rId2" display="http://www.taxpolicycenter.org/TaxModel/income.cfm"/>
    <hyperlink ref="A54" r:id="rId3"/>
    <hyperlink ref="AU1" r:id="rId4"/>
    <hyperlink ref="AA57:AI57" r:id="rId5" display="http://www.taxpolicycenter.org/TaxModel/income.cfm"/>
    <hyperlink ref="AA54" r:id="rId6"/>
  </hyperlinks>
  <printOptions horizontalCentered="1"/>
  <pageMargins left="0.7" right="0.7" top="0.75" bottom="0.75" header="0.3" footer="0.3"/>
  <pageSetup orientation="landscape" horizontalDpi="1200" verticalDpi="1200"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61"/>
  <sheetViews>
    <sheetView zoomScale="80" zoomScaleNormal="80" workbookViewId="0">
      <selection activeCell="U38" sqref="U38"/>
    </sheetView>
  </sheetViews>
  <sheetFormatPr defaultColWidth="8.140625" defaultRowHeight="12.75" x14ac:dyDescent="0.2"/>
  <cols>
    <col min="1" max="1" width="21.7109375" style="7" customWidth="1"/>
    <col min="2" max="2" width="1.7109375" style="7" customWidth="1"/>
    <col min="3" max="3" width="12.28515625" style="7" customWidth="1"/>
    <col min="4" max="4" width="1.7109375" style="7" customWidth="1"/>
    <col min="5" max="5" width="10.7109375" style="7" customWidth="1"/>
    <col min="6" max="6" width="1.7109375" style="7" customWidth="1"/>
    <col min="7" max="7" width="15.28515625" style="7" customWidth="1"/>
    <col min="8" max="8" width="1.7109375" style="7" customWidth="1"/>
    <col min="9" max="9" width="12.7109375" style="7" customWidth="1"/>
    <col min="10" max="10" width="1.7109375" style="7" customWidth="1"/>
    <col min="11" max="11" width="15.28515625" style="7" customWidth="1"/>
    <col min="12" max="12" width="1.7109375" style="7" customWidth="1"/>
    <col min="13" max="13" width="14.140625" style="7" customWidth="1"/>
    <col min="14" max="14" width="1.7109375" style="7" customWidth="1"/>
    <col min="15" max="15" width="15.28515625" style="7" customWidth="1"/>
    <col min="16" max="16" width="1.7109375" style="7" customWidth="1"/>
    <col min="17" max="17" width="12.28515625" style="7" customWidth="1"/>
    <col min="18" max="18" width="1.7109375" style="7" customWidth="1"/>
    <col min="19" max="19" width="12.28515625" style="7" customWidth="1"/>
    <col min="20" max="20" width="1.7109375" style="7" customWidth="1"/>
    <col min="21" max="21" width="12.28515625" style="7" customWidth="1"/>
    <col min="22" max="26" width="8.140625" style="7"/>
    <col min="27" max="27" width="21.7109375" style="7" hidden="1" customWidth="1"/>
    <col min="28" max="28" width="1.7109375" style="7" hidden="1" customWidth="1"/>
    <col min="29" max="29" width="12.28515625" style="7" hidden="1" customWidth="1"/>
    <col min="30" max="30" width="1.7109375" style="7" hidden="1" customWidth="1"/>
    <col min="31" max="31" width="10.7109375" style="7" hidden="1" customWidth="1"/>
    <col min="32" max="32" width="1.7109375" style="7" hidden="1" customWidth="1"/>
    <col min="33" max="33" width="15.28515625" style="7" hidden="1" customWidth="1"/>
    <col min="34" max="34" width="1.7109375" style="7" hidden="1" customWidth="1"/>
    <col min="35" max="35" width="12.7109375" style="7" hidden="1" customWidth="1"/>
    <col min="36" max="36" width="1.7109375" style="7" hidden="1" customWidth="1"/>
    <col min="37" max="37" width="15.28515625" style="7" hidden="1" customWidth="1"/>
    <col min="38" max="38" width="1.7109375" style="7" hidden="1" customWidth="1"/>
    <col min="39" max="39" width="14.140625" style="7" hidden="1" customWidth="1"/>
    <col min="40" max="40" width="1.7109375" style="7" hidden="1" customWidth="1"/>
    <col min="41" max="41" width="15.28515625" style="7" hidden="1" customWidth="1"/>
    <col min="42" max="42" width="1.7109375" style="7" hidden="1" customWidth="1"/>
    <col min="43" max="43" width="12.28515625" style="7" hidden="1" customWidth="1"/>
    <col min="44" max="44" width="1.7109375" style="7" hidden="1" customWidth="1"/>
    <col min="45" max="45" width="12.28515625" style="7" hidden="1" customWidth="1"/>
    <col min="46" max="46" width="1.7109375" style="7" hidden="1" customWidth="1"/>
    <col min="47" max="47" width="12.28515625" style="7" hidden="1" customWidth="1"/>
    <col min="48" max="16384" width="8.140625" style="7"/>
  </cols>
  <sheetData>
    <row r="1" spans="1:47" ht="12.75" customHeight="1" x14ac:dyDescent="0.2">
      <c r="A1" s="56">
        <v>42629</v>
      </c>
      <c r="C1" s="55" t="s">
        <v>584</v>
      </c>
      <c r="U1" s="54" t="s">
        <v>583</v>
      </c>
      <c r="AA1" s="56">
        <v>42629</v>
      </c>
      <c r="AC1" s="55" t="s">
        <v>584</v>
      </c>
      <c r="AU1" s="54" t="s">
        <v>583</v>
      </c>
    </row>
    <row r="2" spans="1:47" x14ac:dyDescent="0.2">
      <c r="A2" s="53"/>
      <c r="AA2" s="53"/>
    </row>
    <row r="3" spans="1:47" s="51" customFormat="1" ht="15.75" x14ac:dyDescent="0.25">
      <c r="A3" s="145" t="s">
        <v>592</v>
      </c>
      <c r="B3" s="145"/>
      <c r="C3" s="145"/>
      <c r="D3" s="145"/>
      <c r="E3" s="145"/>
      <c r="F3" s="145"/>
      <c r="G3" s="145"/>
      <c r="H3" s="145"/>
      <c r="I3" s="145"/>
      <c r="J3" s="145"/>
      <c r="K3" s="145"/>
      <c r="L3" s="145"/>
      <c r="M3" s="145"/>
      <c r="N3" s="145"/>
      <c r="O3" s="145"/>
      <c r="P3" s="145"/>
      <c r="Q3" s="145"/>
      <c r="R3" s="145"/>
      <c r="S3" s="145"/>
      <c r="T3" s="145"/>
      <c r="U3" s="145"/>
      <c r="AA3" s="145" t="s">
        <v>592</v>
      </c>
      <c r="AB3" s="145"/>
      <c r="AC3" s="145"/>
      <c r="AD3" s="145"/>
      <c r="AE3" s="145"/>
      <c r="AF3" s="145"/>
      <c r="AG3" s="145"/>
      <c r="AH3" s="145"/>
      <c r="AI3" s="145"/>
      <c r="AJ3" s="145"/>
      <c r="AK3" s="145"/>
      <c r="AL3" s="145"/>
      <c r="AM3" s="145"/>
      <c r="AN3" s="145"/>
      <c r="AO3" s="145"/>
      <c r="AP3" s="145"/>
      <c r="AQ3" s="145"/>
      <c r="AR3" s="145"/>
      <c r="AS3" s="145"/>
      <c r="AT3" s="145"/>
      <c r="AU3" s="145"/>
    </row>
    <row r="4" spans="1:47" s="51" customFormat="1" ht="15.75" x14ac:dyDescent="0.25">
      <c r="A4" s="52" t="s">
        <v>591</v>
      </c>
      <c r="B4" s="52"/>
      <c r="C4" s="52"/>
      <c r="D4" s="52"/>
      <c r="E4" s="52"/>
      <c r="F4" s="52"/>
      <c r="G4" s="52"/>
      <c r="H4" s="52"/>
      <c r="I4" s="52"/>
      <c r="J4" s="52"/>
      <c r="K4" s="52"/>
      <c r="L4" s="52"/>
      <c r="M4" s="52"/>
      <c r="N4" s="52"/>
      <c r="O4" s="52"/>
      <c r="P4" s="52"/>
      <c r="Q4" s="52"/>
      <c r="R4" s="52"/>
      <c r="S4" s="52"/>
      <c r="T4" s="52"/>
      <c r="U4" s="52"/>
      <c r="AA4" s="52" t="s">
        <v>591</v>
      </c>
      <c r="AB4" s="52"/>
      <c r="AC4" s="52"/>
      <c r="AD4" s="52"/>
      <c r="AE4" s="52"/>
      <c r="AF4" s="52"/>
      <c r="AG4" s="52"/>
      <c r="AH4" s="52"/>
      <c r="AI4" s="52"/>
      <c r="AJ4" s="52"/>
      <c r="AK4" s="52"/>
      <c r="AL4" s="52"/>
      <c r="AM4" s="52"/>
      <c r="AN4" s="52"/>
      <c r="AO4" s="52"/>
      <c r="AP4" s="52"/>
      <c r="AQ4" s="52"/>
      <c r="AR4" s="52"/>
      <c r="AS4" s="52"/>
      <c r="AT4" s="52"/>
      <c r="AU4" s="52"/>
    </row>
    <row r="5" spans="1:47" s="51" customFormat="1" ht="15.75" x14ac:dyDescent="0.25">
      <c r="A5" s="52" t="s">
        <v>580</v>
      </c>
      <c r="B5" s="52"/>
      <c r="C5" s="52"/>
      <c r="D5" s="52"/>
      <c r="E5" s="52"/>
      <c r="F5" s="52"/>
      <c r="G5" s="52"/>
      <c r="H5" s="52"/>
      <c r="I5" s="52"/>
      <c r="J5" s="52"/>
      <c r="K5" s="52"/>
      <c r="L5" s="52"/>
      <c r="M5" s="52"/>
      <c r="N5" s="52"/>
      <c r="O5" s="52"/>
      <c r="P5" s="52"/>
      <c r="Q5" s="52"/>
      <c r="R5" s="52"/>
      <c r="S5" s="52"/>
      <c r="T5" s="52"/>
      <c r="U5" s="52"/>
      <c r="AA5" s="52" t="s">
        <v>580</v>
      </c>
      <c r="AB5" s="52"/>
      <c r="AC5" s="52"/>
      <c r="AD5" s="52"/>
      <c r="AE5" s="52"/>
      <c r="AF5" s="52"/>
      <c r="AG5" s="52"/>
      <c r="AH5" s="52"/>
      <c r="AI5" s="52"/>
      <c r="AJ5" s="52"/>
      <c r="AK5" s="52"/>
      <c r="AL5" s="52"/>
      <c r="AM5" s="52"/>
      <c r="AN5" s="52"/>
      <c r="AO5" s="52"/>
      <c r="AP5" s="52"/>
      <c r="AQ5" s="52"/>
      <c r="AR5" s="52"/>
      <c r="AS5" s="52"/>
      <c r="AT5" s="52"/>
      <c r="AU5" s="52"/>
    </row>
    <row r="6" spans="1:47" ht="15.75" customHeight="1" x14ac:dyDescent="0.25">
      <c r="A6" s="146" t="s">
        <v>579</v>
      </c>
      <c r="B6" s="146"/>
      <c r="C6" s="146"/>
      <c r="D6" s="146"/>
      <c r="E6" s="146"/>
      <c r="F6" s="146"/>
      <c r="G6" s="146"/>
      <c r="H6" s="146"/>
      <c r="I6" s="146"/>
      <c r="J6" s="146"/>
      <c r="K6" s="146"/>
      <c r="L6" s="146"/>
      <c r="M6" s="146"/>
      <c r="N6" s="146"/>
      <c r="O6" s="146"/>
      <c r="P6" s="146"/>
      <c r="Q6" s="146"/>
      <c r="R6" s="146"/>
      <c r="S6" s="146"/>
      <c r="T6" s="146"/>
      <c r="U6" s="146"/>
      <c r="AA6" s="146" t="s">
        <v>579</v>
      </c>
      <c r="AB6" s="146"/>
      <c r="AC6" s="146"/>
      <c r="AD6" s="146"/>
      <c r="AE6" s="146"/>
      <c r="AF6" s="146"/>
      <c r="AG6" s="146"/>
      <c r="AH6" s="146"/>
      <c r="AI6" s="146"/>
      <c r="AJ6" s="146"/>
      <c r="AK6" s="146"/>
      <c r="AL6" s="146"/>
      <c r="AM6" s="146"/>
      <c r="AN6" s="146"/>
      <c r="AO6" s="146"/>
      <c r="AP6" s="146"/>
      <c r="AQ6" s="146"/>
      <c r="AR6" s="146"/>
      <c r="AS6" s="146"/>
      <c r="AT6" s="146"/>
      <c r="AU6" s="146"/>
    </row>
    <row r="7" spans="1:47" ht="15.75" customHeight="1" x14ac:dyDescent="0.25">
      <c r="A7" s="146" t="s">
        <v>578</v>
      </c>
      <c r="B7" s="146"/>
      <c r="C7" s="146"/>
      <c r="D7" s="146"/>
      <c r="E7" s="146"/>
      <c r="F7" s="146"/>
      <c r="G7" s="146"/>
      <c r="H7" s="146"/>
      <c r="I7" s="146"/>
      <c r="J7" s="146"/>
      <c r="K7" s="146"/>
      <c r="L7" s="146"/>
      <c r="M7" s="146"/>
      <c r="N7" s="146"/>
      <c r="O7" s="146"/>
      <c r="P7" s="146"/>
      <c r="Q7" s="146"/>
      <c r="R7" s="146"/>
      <c r="S7" s="146"/>
      <c r="T7" s="146"/>
      <c r="U7" s="146"/>
      <c r="AA7" s="146" t="s">
        <v>578</v>
      </c>
      <c r="AB7" s="146"/>
      <c r="AC7" s="146"/>
      <c r="AD7" s="146"/>
      <c r="AE7" s="146"/>
      <c r="AF7" s="146"/>
      <c r="AG7" s="146"/>
      <c r="AH7" s="146"/>
      <c r="AI7" s="146"/>
      <c r="AJ7" s="146"/>
      <c r="AK7" s="146"/>
      <c r="AL7" s="146"/>
      <c r="AM7" s="146"/>
      <c r="AN7" s="146"/>
      <c r="AO7" s="146"/>
      <c r="AP7" s="146"/>
      <c r="AQ7" s="146"/>
      <c r="AR7" s="146"/>
      <c r="AS7" s="146"/>
      <c r="AT7" s="146"/>
      <c r="AU7" s="146"/>
    </row>
    <row r="8" spans="1:47" ht="13.5" thickBot="1" x14ac:dyDescent="0.25">
      <c r="A8" s="42"/>
      <c r="B8" s="42"/>
      <c r="C8" s="42"/>
      <c r="D8" s="42"/>
      <c r="E8" s="42"/>
      <c r="F8" s="42"/>
      <c r="G8" s="42"/>
      <c r="H8" s="42"/>
      <c r="I8" s="42"/>
      <c r="J8" s="42"/>
      <c r="K8" s="42"/>
      <c r="L8" s="42"/>
      <c r="M8" s="42"/>
      <c r="N8" s="42"/>
      <c r="O8" s="42"/>
      <c r="P8" s="42"/>
      <c r="Q8" s="42"/>
      <c r="R8" s="42"/>
      <c r="S8" s="50"/>
      <c r="T8" s="50"/>
      <c r="U8" s="50"/>
      <c r="AA8" s="42"/>
      <c r="AB8" s="42"/>
      <c r="AC8" s="42"/>
      <c r="AD8" s="42"/>
      <c r="AE8" s="42"/>
      <c r="AF8" s="42"/>
      <c r="AG8" s="42"/>
      <c r="AH8" s="42"/>
      <c r="AI8" s="42"/>
      <c r="AJ8" s="42"/>
      <c r="AK8" s="42"/>
      <c r="AL8" s="42"/>
      <c r="AM8" s="42"/>
      <c r="AN8" s="42"/>
      <c r="AO8" s="42"/>
      <c r="AP8" s="42"/>
      <c r="AQ8" s="42"/>
      <c r="AR8" s="42"/>
      <c r="AS8" s="50"/>
      <c r="AT8" s="50"/>
      <c r="AU8" s="50"/>
    </row>
    <row r="9" spans="1:47" ht="12.75" customHeight="1" thickTop="1" x14ac:dyDescent="0.2">
      <c r="A9" s="143" t="s">
        <v>567</v>
      </c>
      <c r="B9" s="41"/>
      <c r="C9" s="143" t="s">
        <v>577</v>
      </c>
      <c r="D9" s="40"/>
      <c r="E9" s="143" t="s">
        <v>576</v>
      </c>
      <c r="F9" s="41"/>
      <c r="G9" s="143" t="s">
        <v>575</v>
      </c>
      <c r="H9" s="143"/>
      <c r="I9" s="143"/>
      <c r="J9" s="49"/>
      <c r="K9" s="143" t="s">
        <v>574</v>
      </c>
      <c r="L9" s="143"/>
      <c r="M9" s="143"/>
      <c r="N9" s="48"/>
      <c r="O9" s="143" t="s">
        <v>562</v>
      </c>
      <c r="P9" s="143"/>
      <c r="Q9" s="143"/>
      <c r="AA9" s="143" t="s">
        <v>567</v>
      </c>
      <c r="AB9" s="41"/>
      <c r="AC9" s="143" t="s">
        <v>577</v>
      </c>
      <c r="AD9" s="40"/>
      <c r="AE9" s="143" t="s">
        <v>576</v>
      </c>
      <c r="AF9" s="41"/>
      <c r="AG9" s="143" t="s">
        <v>575</v>
      </c>
      <c r="AH9" s="143"/>
      <c r="AI9" s="143"/>
      <c r="AJ9" s="49"/>
      <c r="AK9" s="143" t="s">
        <v>574</v>
      </c>
      <c r="AL9" s="143"/>
      <c r="AM9" s="143"/>
      <c r="AN9" s="48"/>
      <c r="AO9" s="143" t="s">
        <v>562</v>
      </c>
      <c r="AP9" s="143"/>
      <c r="AQ9" s="143"/>
    </row>
    <row r="10" spans="1:47" ht="12.75" customHeight="1" x14ac:dyDescent="0.2">
      <c r="A10" s="135"/>
      <c r="B10" s="33"/>
      <c r="C10" s="135"/>
      <c r="D10" s="34"/>
      <c r="E10" s="135"/>
      <c r="F10" s="33"/>
      <c r="G10" s="136"/>
      <c r="H10" s="136"/>
      <c r="I10" s="136"/>
      <c r="J10" s="46"/>
      <c r="K10" s="136"/>
      <c r="L10" s="136"/>
      <c r="M10" s="136"/>
      <c r="N10" s="37"/>
      <c r="O10" s="136"/>
      <c r="P10" s="136"/>
      <c r="Q10" s="136"/>
      <c r="AA10" s="135"/>
      <c r="AB10" s="33"/>
      <c r="AC10" s="135"/>
      <c r="AD10" s="34"/>
      <c r="AE10" s="135"/>
      <c r="AF10" s="33"/>
      <c r="AG10" s="136"/>
      <c r="AH10" s="136"/>
      <c r="AI10" s="136"/>
      <c r="AJ10" s="46"/>
      <c r="AK10" s="136"/>
      <c r="AL10" s="136"/>
      <c r="AM10" s="136"/>
      <c r="AN10" s="37"/>
      <c r="AO10" s="136"/>
      <c r="AP10" s="136"/>
      <c r="AQ10" s="136"/>
    </row>
    <row r="11" spans="1:47" ht="12.75" customHeight="1" x14ac:dyDescent="0.2">
      <c r="A11" s="135"/>
      <c r="B11" s="33"/>
      <c r="C11" s="135"/>
      <c r="D11" s="34"/>
      <c r="E11" s="135"/>
      <c r="F11" s="33"/>
      <c r="G11" s="144" t="s">
        <v>573</v>
      </c>
      <c r="H11" s="32"/>
      <c r="I11" s="144" t="s">
        <v>572</v>
      </c>
      <c r="J11" s="32"/>
      <c r="K11" s="144" t="s">
        <v>571</v>
      </c>
      <c r="L11" s="32"/>
      <c r="M11" s="144" t="s">
        <v>570</v>
      </c>
      <c r="N11" s="33"/>
      <c r="O11" s="144" t="s">
        <v>571</v>
      </c>
      <c r="Q11" s="144" t="s">
        <v>570</v>
      </c>
      <c r="AA11" s="135"/>
      <c r="AB11" s="33"/>
      <c r="AC11" s="135"/>
      <c r="AD11" s="34"/>
      <c r="AE11" s="135"/>
      <c r="AF11" s="33"/>
      <c r="AG11" s="144" t="s">
        <v>573</v>
      </c>
      <c r="AH11" s="32"/>
      <c r="AI11" s="144" t="s">
        <v>572</v>
      </c>
      <c r="AJ11" s="32"/>
      <c r="AK11" s="144" t="s">
        <v>571</v>
      </c>
      <c r="AL11" s="32"/>
      <c r="AM11" s="144" t="s">
        <v>570</v>
      </c>
      <c r="AN11" s="33"/>
      <c r="AO11" s="144" t="s">
        <v>571</v>
      </c>
      <c r="AQ11" s="144" t="s">
        <v>570</v>
      </c>
    </row>
    <row r="12" spans="1:47" ht="12.75" customHeight="1" x14ac:dyDescent="0.2">
      <c r="A12" s="136"/>
      <c r="B12" s="33"/>
      <c r="C12" s="136"/>
      <c r="D12" s="34"/>
      <c r="E12" s="136"/>
      <c r="F12" s="33"/>
      <c r="G12" s="136"/>
      <c r="H12" s="32"/>
      <c r="I12" s="136"/>
      <c r="J12" s="32"/>
      <c r="K12" s="136"/>
      <c r="L12" s="32"/>
      <c r="M12" s="136"/>
      <c r="N12" s="33"/>
      <c r="O12" s="136"/>
      <c r="P12" s="35"/>
      <c r="Q12" s="136"/>
      <c r="AA12" s="136"/>
      <c r="AB12" s="33"/>
      <c r="AC12" s="136"/>
      <c r="AD12" s="34"/>
      <c r="AE12" s="136"/>
      <c r="AF12" s="33"/>
      <c r="AG12" s="136"/>
      <c r="AH12" s="32"/>
      <c r="AI12" s="136"/>
      <c r="AJ12" s="32"/>
      <c r="AK12" s="136"/>
      <c r="AL12" s="32"/>
      <c r="AM12" s="136"/>
      <c r="AN12" s="33"/>
      <c r="AO12" s="136"/>
      <c r="AP12" s="35"/>
      <c r="AQ12" s="136"/>
    </row>
    <row r="13" spans="1:47" ht="12.75" customHeight="1" x14ac:dyDescent="0.2">
      <c r="A13" s="47"/>
      <c r="B13" s="33"/>
      <c r="C13" s="33"/>
      <c r="D13" s="34"/>
      <c r="E13" s="33"/>
      <c r="F13" s="33"/>
      <c r="G13" s="46"/>
      <c r="H13" s="32"/>
      <c r="I13" s="46"/>
      <c r="J13" s="32"/>
      <c r="K13" s="33"/>
      <c r="L13" s="32"/>
      <c r="M13" s="45"/>
      <c r="N13" s="33"/>
      <c r="O13" s="33"/>
      <c r="P13" s="45"/>
      <c r="Q13" s="44"/>
      <c r="AA13" s="47"/>
      <c r="AB13" s="33"/>
      <c r="AC13" s="33"/>
      <c r="AD13" s="34"/>
      <c r="AE13" s="33"/>
      <c r="AF13" s="33"/>
      <c r="AG13" s="46"/>
      <c r="AH13" s="32"/>
      <c r="AI13" s="46"/>
      <c r="AJ13" s="32"/>
      <c r="AK13" s="33"/>
      <c r="AL13" s="32"/>
      <c r="AM13" s="45"/>
      <c r="AN13" s="33"/>
      <c r="AO13" s="33"/>
      <c r="AP13" s="45"/>
      <c r="AQ13" s="44"/>
    </row>
    <row r="14" spans="1:47" ht="12.75" customHeight="1" x14ac:dyDescent="0.2">
      <c r="A14" s="19" t="s">
        <v>558</v>
      </c>
      <c r="B14" s="18"/>
      <c r="C14" s="15">
        <v>0.5</v>
      </c>
      <c r="D14" s="18"/>
      <c r="E14" s="15">
        <v>1.7</v>
      </c>
      <c r="F14" s="17"/>
      <c r="G14" s="17">
        <v>-100</v>
      </c>
      <c r="H14" s="18"/>
      <c r="I14" s="15">
        <v>-11.8</v>
      </c>
      <c r="J14" s="17"/>
      <c r="K14" s="15">
        <v>-0.1</v>
      </c>
      <c r="L14" s="18"/>
      <c r="M14" s="15">
        <v>0.9</v>
      </c>
      <c r="N14" s="18"/>
      <c r="O14" s="15">
        <v>-0.5</v>
      </c>
      <c r="P14" s="18"/>
      <c r="Q14" s="15">
        <v>3.8</v>
      </c>
      <c r="AA14" s="19" t="s">
        <v>558</v>
      </c>
      <c r="AB14" s="18"/>
      <c r="AC14" s="15">
        <v>0.53</v>
      </c>
      <c r="AD14" s="18"/>
      <c r="AE14" s="15">
        <v>1.7</v>
      </c>
      <c r="AF14" s="17"/>
      <c r="AG14" s="17">
        <v>-98</v>
      </c>
      <c r="AH14" s="18"/>
      <c r="AI14" s="15">
        <v>-11.84</v>
      </c>
      <c r="AJ14" s="17"/>
      <c r="AK14" s="15">
        <v>-0.05</v>
      </c>
      <c r="AL14" s="18"/>
      <c r="AM14" s="15">
        <v>0.88</v>
      </c>
      <c r="AN14" s="18"/>
      <c r="AO14" s="15">
        <v>-0.51</v>
      </c>
      <c r="AP14" s="18"/>
      <c r="AQ14" s="15">
        <v>3.78</v>
      </c>
    </row>
    <row r="15" spans="1:47" ht="12.75" customHeight="1" x14ac:dyDescent="0.2">
      <c r="A15" s="27" t="s">
        <v>557</v>
      </c>
      <c r="B15" s="18"/>
      <c r="C15" s="15">
        <v>0.3</v>
      </c>
      <c r="D15" s="18"/>
      <c r="E15" s="15">
        <v>1.7</v>
      </c>
      <c r="F15" s="17"/>
      <c r="G15" s="17">
        <v>-120</v>
      </c>
      <c r="H15" s="18"/>
      <c r="I15" s="15">
        <v>-2.7</v>
      </c>
      <c r="J15" s="17"/>
      <c r="K15" s="15">
        <v>0.2</v>
      </c>
      <c r="L15" s="18"/>
      <c r="M15" s="15">
        <v>4.0999999999999996</v>
      </c>
      <c r="N15" s="18"/>
      <c r="O15" s="15">
        <v>-0.2</v>
      </c>
      <c r="P15" s="18"/>
      <c r="Q15" s="15">
        <v>8.6</v>
      </c>
      <c r="AA15" s="27" t="s">
        <v>557</v>
      </c>
      <c r="AB15" s="18"/>
      <c r="AC15" s="15">
        <v>0.27</v>
      </c>
      <c r="AD15" s="18"/>
      <c r="AE15" s="15">
        <v>1.67</v>
      </c>
      <c r="AF15" s="17"/>
      <c r="AG15" s="17">
        <v>-115</v>
      </c>
      <c r="AH15" s="18"/>
      <c r="AI15" s="15">
        <v>-2.74</v>
      </c>
      <c r="AJ15" s="17"/>
      <c r="AK15" s="15">
        <v>0.16</v>
      </c>
      <c r="AL15" s="18"/>
      <c r="AM15" s="15">
        <v>4.13</v>
      </c>
      <c r="AN15" s="18"/>
      <c r="AO15" s="15">
        <v>-0.24</v>
      </c>
      <c r="AP15" s="18"/>
      <c r="AQ15" s="15">
        <v>8.59</v>
      </c>
    </row>
    <row r="16" spans="1:47" ht="12.75" customHeight="1" x14ac:dyDescent="0.2">
      <c r="A16" s="19" t="s">
        <v>556</v>
      </c>
      <c r="B16" s="18"/>
      <c r="C16" s="15">
        <v>0.1</v>
      </c>
      <c r="D16" s="18"/>
      <c r="E16" s="15">
        <v>0.8</v>
      </c>
      <c r="F16" s="17"/>
      <c r="G16" s="17">
        <v>-60</v>
      </c>
      <c r="H16" s="18"/>
      <c r="I16" s="15">
        <v>-0.5</v>
      </c>
      <c r="J16" s="17"/>
      <c r="K16" s="15">
        <v>0.6</v>
      </c>
      <c r="L16" s="18"/>
      <c r="M16" s="15">
        <v>10.7</v>
      </c>
      <c r="N16" s="18"/>
      <c r="O16" s="15">
        <v>-0.1</v>
      </c>
      <c r="P16" s="18"/>
      <c r="Q16" s="15">
        <v>14</v>
      </c>
      <c r="AA16" s="19" t="s">
        <v>556</v>
      </c>
      <c r="AB16" s="18"/>
      <c r="AC16" s="15">
        <v>0.08</v>
      </c>
      <c r="AD16" s="18"/>
      <c r="AE16" s="15">
        <v>0.78</v>
      </c>
      <c r="AF16" s="17"/>
      <c r="AG16" s="17">
        <v>-60</v>
      </c>
      <c r="AH16" s="18"/>
      <c r="AI16" s="15">
        <v>-0.5</v>
      </c>
      <c r="AJ16" s="17"/>
      <c r="AK16" s="15">
        <v>0.64</v>
      </c>
      <c r="AL16" s="18"/>
      <c r="AM16" s="15">
        <v>10.66</v>
      </c>
      <c r="AN16" s="18"/>
      <c r="AO16" s="15">
        <v>-7.0000000000000007E-2</v>
      </c>
      <c r="AP16" s="18"/>
      <c r="AQ16" s="15">
        <v>13.96</v>
      </c>
    </row>
    <row r="17" spans="1:47" ht="12.75" customHeight="1" x14ac:dyDescent="0.2">
      <c r="A17" s="19" t="s">
        <v>555</v>
      </c>
      <c r="B17" s="18"/>
      <c r="C17" s="15">
        <v>-0.2</v>
      </c>
      <c r="D17" s="18"/>
      <c r="E17" s="15">
        <v>-2.5</v>
      </c>
      <c r="F17" s="17"/>
      <c r="G17" s="17">
        <v>230</v>
      </c>
      <c r="H17" s="18"/>
      <c r="I17" s="15">
        <v>1</v>
      </c>
      <c r="J17" s="17"/>
      <c r="K17" s="15">
        <v>1.4</v>
      </c>
      <c r="L17" s="18"/>
      <c r="M17" s="15">
        <v>18.3</v>
      </c>
      <c r="N17" s="18"/>
      <c r="O17" s="15">
        <v>0.2</v>
      </c>
      <c r="P17" s="18"/>
      <c r="Q17" s="15">
        <v>17.3</v>
      </c>
      <c r="AA17" s="19" t="s">
        <v>555</v>
      </c>
      <c r="AB17" s="18"/>
      <c r="AC17" s="15">
        <v>-0.2</v>
      </c>
      <c r="AD17" s="18"/>
      <c r="AE17" s="15">
        <v>-2.48</v>
      </c>
      <c r="AF17" s="17"/>
      <c r="AG17" s="17">
        <v>234</v>
      </c>
      <c r="AH17" s="18"/>
      <c r="AI17" s="15">
        <v>0.95</v>
      </c>
      <c r="AJ17" s="17"/>
      <c r="AK17" s="15">
        <v>1.35</v>
      </c>
      <c r="AL17" s="18"/>
      <c r="AM17" s="15">
        <v>18.25</v>
      </c>
      <c r="AN17" s="18"/>
      <c r="AO17" s="15">
        <v>0.16</v>
      </c>
      <c r="AP17" s="18"/>
      <c r="AQ17" s="15">
        <v>17.34</v>
      </c>
    </row>
    <row r="18" spans="1:47" ht="12.75" customHeight="1" x14ac:dyDescent="0.2">
      <c r="A18" s="19" t="s">
        <v>554</v>
      </c>
      <c r="B18" s="18"/>
      <c r="C18" s="15">
        <v>3.2</v>
      </c>
      <c r="D18" s="18"/>
      <c r="E18" s="15">
        <v>94.2</v>
      </c>
      <c r="F18" s="17"/>
      <c r="G18" s="17">
        <v>-10710</v>
      </c>
      <c r="H18" s="18"/>
      <c r="I18" s="15">
        <v>-9</v>
      </c>
      <c r="J18" s="17"/>
      <c r="K18" s="15">
        <v>-1.8</v>
      </c>
      <c r="L18" s="18"/>
      <c r="M18" s="15">
        <v>66.2</v>
      </c>
      <c r="N18" s="18"/>
      <c r="O18" s="15">
        <v>-2.4</v>
      </c>
      <c r="P18" s="18"/>
      <c r="Q18" s="15">
        <v>23.9</v>
      </c>
      <c r="AA18" s="19" t="s">
        <v>554</v>
      </c>
      <c r="AB18" s="18"/>
      <c r="AC18" s="15">
        <v>3.21</v>
      </c>
      <c r="AD18" s="18"/>
      <c r="AE18" s="15">
        <v>94.17</v>
      </c>
      <c r="AF18" s="17"/>
      <c r="AG18" s="17">
        <v>-10708</v>
      </c>
      <c r="AH18" s="18"/>
      <c r="AI18" s="15">
        <v>-9</v>
      </c>
      <c r="AJ18" s="17"/>
      <c r="AK18" s="15">
        <v>-1.82</v>
      </c>
      <c r="AL18" s="18"/>
      <c r="AM18" s="15">
        <v>66.22</v>
      </c>
      <c r="AN18" s="18"/>
      <c r="AO18" s="15">
        <v>-2.37</v>
      </c>
      <c r="AP18" s="18"/>
      <c r="AQ18" s="15">
        <v>23.93</v>
      </c>
    </row>
    <row r="19" spans="1:47" ht="12.75" customHeight="1" x14ac:dyDescent="0.2">
      <c r="A19" s="19" t="s">
        <v>553</v>
      </c>
      <c r="B19" s="18"/>
      <c r="C19" s="15">
        <v>1.7</v>
      </c>
      <c r="D19" s="18"/>
      <c r="E19" s="15">
        <v>100</v>
      </c>
      <c r="F19" s="17"/>
      <c r="G19" s="17">
        <v>-1550</v>
      </c>
      <c r="H19" s="18"/>
      <c r="I19" s="15">
        <v>-6.5</v>
      </c>
      <c r="J19" s="17"/>
      <c r="K19" s="15">
        <v>0</v>
      </c>
      <c r="L19" s="18"/>
      <c r="M19" s="15">
        <v>100</v>
      </c>
      <c r="N19" s="18"/>
      <c r="O19" s="15">
        <v>-1.3</v>
      </c>
      <c r="P19" s="18"/>
      <c r="Q19" s="15">
        <v>18.899999999999999</v>
      </c>
      <c r="AA19" s="19" t="s">
        <v>553</v>
      </c>
      <c r="AB19" s="18"/>
      <c r="AC19" s="15">
        <v>1.65</v>
      </c>
      <c r="AD19" s="18"/>
      <c r="AE19" s="15">
        <v>100</v>
      </c>
      <c r="AF19" s="17"/>
      <c r="AG19" s="17">
        <v>-1548</v>
      </c>
      <c r="AH19" s="18"/>
      <c r="AI19" s="15">
        <v>-6.5</v>
      </c>
      <c r="AJ19" s="17"/>
      <c r="AK19" s="15">
        <v>0</v>
      </c>
      <c r="AL19" s="18"/>
      <c r="AM19" s="15">
        <v>100</v>
      </c>
      <c r="AN19" s="18"/>
      <c r="AO19" s="15">
        <v>-1.32</v>
      </c>
      <c r="AP19" s="18"/>
      <c r="AQ19" s="15">
        <v>18.920000000000002</v>
      </c>
    </row>
    <row r="20" spans="1:47" ht="12.75" customHeight="1" x14ac:dyDescent="0.2">
      <c r="A20" s="26"/>
      <c r="C20" s="15"/>
      <c r="D20" s="23"/>
      <c r="E20" s="25"/>
      <c r="F20" s="22"/>
      <c r="G20" s="17"/>
      <c r="I20" s="25"/>
      <c r="J20" s="22"/>
      <c r="K20" s="25"/>
      <c r="L20" s="23"/>
      <c r="M20" s="25"/>
      <c r="N20" s="23"/>
      <c r="O20" s="25"/>
      <c r="P20" s="23"/>
      <c r="Q20" s="25"/>
      <c r="AA20" s="26"/>
      <c r="AC20" s="25"/>
      <c r="AD20" s="23"/>
      <c r="AE20" s="25"/>
      <c r="AF20" s="22"/>
      <c r="AG20" s="22"/>
      <c r="AI20" s="25"/>
      <c r="AJ20" s="22"/>
      <c r="AK20" s="25"/>
      <c r="AL20" s="23"/>
      <c r="AM20" s="25"/>
      <c r="AN20" s="23"/>
      <c r="AO20" s="25"/>
      <c r="AP20" s="23"/>
      <c r="AQ20" s="25"/>
    </row>
    <row r="21" spans="1:47" ht="12.75" customHeight="1" x14ac:dyDescent="0.2">
      <c r="A21" s="24" t="s">
        <v>552</v>
      </c>
      <c r="C21" s="15"/>
      <c r="D21" s="23"/>
      <c r="E21" s="20"/>
      <c r="F21" s="22"/>
      <c r="G21" s="17"/>
      <c r="I21" s="20"/>
      <c r="J21" s="22"/>
      <c r="K21" s="20"/>
      <c r="L21" s="23"/>
      <c r="M21" s="20"/>
      <c r="N21" s="23"/>
      <c r="O21" s="20"/>
      <c r="P21" s="23"/>
      <c r="Q21" s="20"/>
      <c r="AA21" s="24" t="s">
        <v>552</v>
      </c>
      <c r="AC21" s="20"/>
      <c r="AD21" s="23"/>
      <c r="AE21" s="20"/>
      <c r="AF21" s="22"/>
      <c r="AG21" s="22"/>
      <c r="AI21" s="20"/>
      <c r="AJ21" s="22"/>
      <c r="AK21" s="20"/>
      <c r="AL21" s="23"/>
      <c r="AM21" s="20"/>
      <c r="AN21" s="23"/>
      <c r="AO21" s="20"/>
      <c r="AP21" s="23"/>
      <c r="AQ21" s="20"/>
    </row>
    <row r="22" spans="1:47" ht="12.75" customHeight="1" x14ac:dyDescent="0.2">
      <c r="A22" s="19" t="s">
        <v>551</v>
      </c>
      <c r="B22" s="18"/>
      <c r="C22" s="15">
        <v>-1.1000000000000001</v>
      </c>
      <c r="D22" s="18"/>
      <c r="E22" s="15">
        <v>-8.9</v>
      </c>
      <c r="F22" s="17"/>
      <c r="G22" s="17">
        <v>1930</v>
      </c>
      <c r="H22" s="18"/>
      <c r="I22" s="15">
        <v>4.3</v>
      </c>
      <c r="J22" s="17"/>
      <c r="K22" s="15">
        <v>1.5</v>
      </c>
      <c r="L22" s="18"/>
      <c r="M22" s="15">
        <v>14.8</v>
      </c>
      <c r="N22" s="18"/>
      <c r="O22" s="15">
        <v>0.9</v>
      </c>
      <c r="P22" s="18"/>
      <c r="Q22" s="15">
        <v>20.9</v>
      </c>
      <c r="AA22" s="19" t="s">
        <v>551</v>
      </c>
      <c r="AB22" s="18"/>
      <c r="AC22" s="15">
        <v>-1.08</v>
      </c>
      <c r="AD22" s="18"/>
      <c r="AE22" s="15">
        <v>-8.86</v>
      </c>
      <c r="AF22" s="17"/>
      <c r="AG22" s="17">
        <v>1932</v>
      </c>
      <c r="AH22" s="18"/>
      <c r="AI22" s="15">
        <v>4.33</v>
      </c>
      <c r="AJ22" s="17"/>
      <c r="AK22" s="15">
        <v>1.54</v>
      </c>
      <c r="AL22" s="18"/>
      <c r="AM22" s="15">
        <v>14.82</v>
      </c>
      <c r="AN22" s="18"/>
      <c r="AO22" s="15">
        <v>0.87</v>
      </c>
      <c r="AP22" s="18"/>
      <c r="AQ22" s="15">
        <v>20.86</v>
      </c>
    </row>
    <row r="23" spans="1:47" ht="12.75" customHeight="1" x14ac:dyDescent="0.2">
      <c r="A23" s="19" t="s">
        <v>550</v>
      </c>
      <c r="B23" s="18"/>
      <c r="C23" s="15">
        <v>-1.1000000000000001</v>
      </c>
      <c r="D23" s="18"/>
      <c r="E23" s="15">
        <v>-5.7</v>
      </c>
      <c r="F23" s="17"/>
      <c r="G23" s="17">
        <v>2650</v>
      </c>
      <c r="H23" s="18"/>
      <c r="I23" s="15">
        <v>3.9</v>
      </c>
      <c r="J23" s="17"/>
      <c r="K23" s="15">
        <v>1.1000000000000001</v>
      </c>
      <c r="L23" s="18"/>
      <c r="M23" s="15">
        <v>10.6</v>
      </c>
      <c r="N23" s="18"/>
      <c r="O23" s="15">
        <v>0.9</v>
      </c>
      <c r="P23" s="18"/>
      <c r="Q23" s="15">
        <v>22.7</v>
      </c>
      <c r="AA23" s="19" t="s">
        <v>550</v>
      </c>
      <c r="AB23" s="18"/>
      <c r="AC23" s="15">
        <v>-1.08</v>
      </c>
      <c r="AD23" s="18"/>
      <c r="AE23" s="15">
        <v>-5.68</v>
      </c>
      <c r="AF23" s="17"/>
      <c r="AG23" s="17">
        <v>2653</v>
      </c>
      <c r="AH23" s="18"/>
      <c r="AI23" s="15">
        <v>3.87</v>
      </c>
      <c r="AJ23" s="17"/>
      <c r="AK23" s="15">
        <v>1.06</v>
      </c>
      <c r="AL23" s="18"/>
      <c r="AM23" s="15">
        <v>10.61</v>
      </c>
      <c r="AN23" s="18"/>
      <c r="AO23" s="15">
        <v>0.85</v>
      </c>
      <c r="AP23" s="18"/>
      <c r="AQ23" s="15">
        <v>22.73</v>
      </c>
    </row>
    <row r="24" spans="1:47" ht="12.75" customHeight="1" x14ac:dyDescent="0.2">
      <c r="A24" s="19" t="s">
        <v>549</v>
      </c>
      <c r="B24" s="18"/>
      <c r="C24" s="15">
        <v>1.4</v>
      </c>
      <c r="D24" s="18"/>
      <c r="E24" s="15">
        <v>9.1</v>
      </c>
      <c r="F24" s="17"/>
      <c r="G24" s="17">
        <v>-5480</v>
      </c>
      <c r="H24" s="18"/>
      <c r="I24" s="15">
        <v>-4.0999999999999996</v>
      </c>
      <c r="J24" s="17"/>
      <c r="K24" s="15">
        <v>0.4</v>
      </c>
      <c r="L24" s="18"/>
      <c r="M24" s="15">
        <v>14.9</v>
      </c>
      <c r="N24" s="18"/>
      <c r="O24" s="15">
        <v>-1</v>
      </c>
      <c r="P24" s="18"/>
      <c r="Q24" s="15">
        <v>24.4</v>
      </c>
      <c r="AA24" s="19" t="s">
        <v>549</v>
      </c>
      <c r="AB24" s="18"/>
      <c r="AC24" s="15">
        <v>1.39</v>
      </c>
      <c r="AD24" s="18"/>
      <c r="AE24" s="15">
        <v>9.06</v>
      </c>
      <c r="AF24" s="17"/>
      <c r="AG24" s="17">
        <v>-5478</v>
      </c>
      <c r="AH24" s="18"/>
      <c r="AI24" s="15">
        <v>-4.05</v>
      </c>
      <c r="AJ24" s="17"/>
      <c r="AK24" s="15">
        <v>0.38</v>
      </c>
      <c r="AL24" s="18"/>
      <c r="AM24" s="15">
        <v>14.91</v>
      </c>
      <c r="AN24" s="18"/>
      <c r="AO24" s="15">
        <v>-1.03</v>
      </c>
      <c r="AP24" s="18"/>
      <c r="AQ24" s="15">
        <v>24.44</v>
      </c>
    </row>
    <row r="25" spans="1:47" ht="12.75" customHeight="1" x14ac:dyDescent="0.2">
      <c r="A25" s="19" t="s">
        <v>548</v>
      </c>
      <c r="B25" s="18"/>
      <c r="C25" s="15">
        <v>10.6</v>
      </c>
      <c r="D25" s="18"/>
      <c r="E25" s="15">
        <v>99.6</v>
      </c>
      <c r="F25" s="17"/>
      <c r="G25" s="17">
        <v>-239720</v>
      </c>
      <c r="H25" s="18"/>
      <c r="I25" s="15">
        <v>-21.1</v>
      </c>
      <c r="J25" s="17"/>
      <c r="K25" s="15">
        <v>-4.8</v>
      </c>
      <c r="L25" s="18"/>
      <c r="M25" s="15">
        <v>25.9</v>
      </c>
      <c r="N25" s="18"/>
      <c r="O25" s="15">
        <v>-7.1</v>
      </c>
      <c r="P25" s="18"/>
      <c r="Q25" s="15">
        <v>26.4</v>
      </c>
      <c r="AA25" s="19" t="s">
        <v>548</v>
      </c>
      <c r="AB25" s="18"/>
      <c r="AC25" s="15">
        <v>10.64</v>
      </c>
      <c r="AD25" s="18"/>
      <c r="AE25" s="15">
        <v>99.64</v>
      </c>
      <c r="AF25" s="17"/>
      <c r="AG25" s="17">
        <v>-239722</v>
      </c>
      <c r="AH25" s="18"/>
      <c r="AI25" s="15">
        <v>-21.13</v>
      </c>
      <c r="AJ25" s="17"/>
      <c r="AK25" s="15">
        <v>-4.8</v>
      </c>
      <c r="AL25" s="18"/>
      <c r="AM25" s="15">
        <v>25.87</v>
      </c>
      <c r="AN25" s="18"/>
      <c r="AO25" s="15">
        <v>-7.07</v>
      </c>
      <c r="AP25" s="18"/>
      <c r="AQ25" s="15">
        <v>26.41</v>
      </c>
    </row>
    <row r="26" spans="1:47" ht="12.75" customHeight="1" x14ac:dyDescent="0.2">
      <c r="A26" s="19" t="s">
        <v>547</v>
      </c>
      <c r="B26" s="18"/>
      <c r="C26" s="15">
        <v>13.5</v>
      </c>
      <c r="D26" s="18"/>
      <c r="E26" s="15">
        <v>61</v>
      </c>
      <c r="F26" s="17"/>
      <c r="G26" s="17">
        <v>-1399270</v>
      </c>
      <c r="H26" s="18"/>
      <c r="I26" s="15">
        <v>-26</v>
      </c>
      <c r="J26" s="17"/>
      <c r="K26" s="15">
        <v>-3.2</v>
      </c>
      <c r="L26" s="18"/>
      <c r="M26" s="15">
        <v>12.1</v>
      </c>
      <c r="N26" s="18"/>
      <c r="O26" s="15">
        <v>-8.9</v>
      </c>
      <c r="P26" s="18"/>
      <c r="Q26" s="15">
        <v>25.2</v>
      </c>
      <c r="AA26" s="19" t="s">
        <v>547</v>
      </c>
      <c r="AB26" s="18"/>
      <c r="AC26" s="15">
        <v>13.45</v>
      </c>
      <c r="AD26" s="18"/>
      <c r="AE26" s="15">
        <v>60.98</v>
      </c>
      <c r="AF26" s="17"/>
      <c r="AG26" s="17">
        <v>-1399267</v>
      </c>
      <c r="AH26" s="18"/>
      <c r="AI26" s="15">
        <v>-26.01</v>
      </c>
      <c r="AJ26" s="17"/>
      <c r="AK26" s="15">
        <v>-3.18</v>
      </c>
      <c r="AL26" s="18"/>
      <c r="AM26" s="15">
        <v>12.06</v>
      </c>
      <c r="AN26" s="18"/>
      <c r="AO26" s="15">
        <v>-8.8699999999999992</v>
      </c>
      <c r="AP26" s="18"/>
      <c r="AQ26" s="15">
        <v>25.22</v>
      </c>
    </row>
    <row r="28" spans="1:47" s="31" customFormat="1" x14ac:dyDescent="0.2">
      <c r="A28" s="43"/>
      <c r="B28" s="43"/>
      <c r="C28" s="43"/>
      <c r="D28" s="43"/>
      <c r="E28" s="43"/>
      <c r="F28" s="43"/>
      <c r="G28" s="43"/>
      <c r="H28" s="43"/>
      <c r="I28" s="43"/>
      <c r="J28" s="43"/>
      <c r="K28" s="43"/>
      <c r="L28" s="43"/>
      <c r="M28" s="43"/>
      <c r="N28" s="43"/>
      <c r="O28" s="43"/>
      <c r="P28" s="43"/>
      <c r="Q28" s="43"/>
      <c r="AA28" s="43"/>
      <c r="AB28" s="43"/>
      <c r="AC28" s="43"/>
      <c r="AD28" s="43"/>
      <c r="AE28" s="43"/>
      <c r="AF28" s="43"/>
      <c r="AG28" s="43"/>
      <c r="AH28" s="43"/>
      <c r="AI28" s="43"/>
      <c r="AJ28" s="43"/>
      <c r="AK28" s="43"/>
      <c r="AL28" s="43"/>
      <c r="AM28" s="43"/>
      <c r="AN28" s="43"/>
      <c r="AO28" s="43"/>
      <c r="AP28" s="43"/>
      <c r="AQ28" s="43"/>
    </row>
    <row r="29" spans="1:47" ht="15.75" customHeight="1" x14ac:dyDescent="0.25">
      <c r="A29" s="140" t="s">
        <v>569</v>
      </c>
      <c r="B29" s="140"/>
      <c r="C29" s="140"/>
      <c r="D29" s="140"/>
      <c r="E29" s="140"/>
      <c r="F29" s="140"/>
      <c r="G29" s="140"/>
      <c r="H29" s="140"/>
      <c r="I29" s="140"/>
      <c r="J29" s="140"/>
      <c r="K29" s="140"/>
      <c r="L29" s="140"/>
      <c r="M29" s="140"/>
      <c r="N29" s="140"/>
      <c r="O29" s="140"/>
      <c r="P29" s="140"/>
      <c r="Q29" s="140"/>
      <c r="R29" s="140"/>
      <c r="S29" s="140"/>
      <c r="T29" s="140"/>
      <c r="U29" s="140"/>
      <c r="AA29" s="140" t="s">
        <v>569</v>
      </c>
      <c r="AB29" s="140"/>
      <c r="AC29" s="140"/>
      <c r="AD29" s="140"/>
      <c r="AE29" s="140"/>
      <c r="AF29" s="140"/>
      <c r="AG29" s="140"/>
      <c r="AH29" s="140"/>
      <c r="AI29" s="140"/>
      <c r="AJ29" s="140"/>
      <c r="AK29" s="140"/>
      <c r="AL29" s="140"/>
      <c r="AM29" s="140"/>
      <c r="AN29" s="140"/>
      <c r="AO29" s="140"/>
      <c r="AP29" s="140"/>
      <c r="AQ29" s="140"/>
      <c r="AR29" s="140"/>
      <c r="AS29" s="140"/>
      <c r="AT29" s="140"/>
      <c r="AU29" s="140"/>
    </row>
    <row r="30" spans="1:47" ht="15.75" customHeight="1" x14ac:dyDescent="0.25">
      <c r="A30" s="140" t="s">
        <v>568</v>
      </c>
      <c r="B30" s="140"/>
      <c r="C30" s="140"/>
      <c r="D30" s="140"/>
      <c r="E30" s="140"/>
      <c r="F30" s="140"/>
      <c r="G30" s="140"/>
      <c r="H30" s="140"/>
      <c r="I30" s="140"/>
      <c r="J30" s="140"/>
      <c r="K30" s="140"/>
      <c r="L30" s="140"/>
      <c r="M30" s="140"/>
      <c r="N30" s="140"/>
      <c r="O30" s="140"/>
      <c r="P30" s="140"/>
      <c r="Q30" s="140"/>
      <c r="R30" s="140"/>
      <c r="S30" s="140"/>
      <c r="T30" s="140"/>
      <c r="U30" s="140"/>
      <c r="AA30" s="140" t="s">
        <v>568</v>
      </c>
      <c r="AB30" s="140"/>
      <c r="AC30" s="140"/>
      <c r="AD30" s="140"/>
      <c r="AE30" s="140"/>
      <c r="AF30" s="140"/>
      <c r="AG30" s="140"/>
      <c r="AH30" s="140"/>
      <c r="AI30" s="140"/>
      <c r="AJ30" s="140"/>
      <c r="AK30" s="140"/>
      <c r="AL30" s="140"/>
      <c r="AM30" s="140"/>
      <c r="AN30" s="140"/>
      <c r="AO30" s="140"/>
      <c r="AP30" s="140"/>
      <c r="AQ30" s="140"/>
      <c r="AR30" s="140"/>
      <c r="AS30" s="140"/>
      <c r="AT30" s="140"/>
      <c r="AU30" s="140"/>
    </row>
    <row r="31" spans="1:47" ht="13.5" thickBot="1" x14ac:dyDescent="0.25">
      <c r="A31" s="42"/>
      <c r="B31" s="42"/>
      <c r="C31" s="42"/>
      <c r="D31" s="42"/>
      <c r="E31" s="42"/>
      <c r="F31" s="42"/>
      <c r="G31" s="42"/>
      <c r="H31" s="42"/>
      <c r="I31" s="42"/>
      <c r="J31" s="42"/>
      <c r="K31" s="42"/>
      <c r="L31" s="42"/>
      <c r="M31" s="42"/>
      <c r="N31" s="42"/>
      <c r="O31" s="42"/>
      <c r="P31" s="42"/>
      <c r="Q31" s="42"/>
      <c r="R31" s="42"/>
      <c r="S31" s="42"/>
      <c r="AA31" s="42"/>
      <c r="AB31" s="42"/>
      <c r="AC31" s="42"/>
      <c r="AD31" s="42"/>
      <c r="AE31" s="42"/>
      <c r="AF31" s="42"/>
      <c r="AG31" s="42"/>
      <c r="AH31" s="42"/>
      <c r="AI31" s="42"/>
      <c r="AJ31" s="42"/>
      <c r="AK31" s="42"/>
      <c r="AL31" s="42"/>
      <c r="AM31" s="42"/>
      <c r="AN31" s="42"/>
      <c r="AO31" s="42"/>
      <c r="AP31" s="42"/>
      <c r="AQ31" s="42"/>
      <c r="AR31" s="42"/>
      <c r="AS31" s="42"/>
    </row>
    <row r="32" spans="1:47" s="14" customFormat="1" ht="12.75" customHeight="1" thickTop="1" x14ac:dyDescent="0.2">
      <c r="A32" s="143" t="s">
        <v>567</v>
      </c>
      <c r="B32" s="41"/>
      <c r="C32" s="143" t="s">
        <v>566</v>
      </c>
      <c r="D32" s="143"/>
      <c r="E32" s="143"/>
      <c r="F32" s="37"/>
      <c r="G32" s="143" t="s">
        <v>565</v>
      </c>
      <c r="H32" s="143"/>
      <c r="I32" s="143"/>
      <c r="J32" s="40"/>
      <c r="K32" s="143" t="s">
        <v>564</v>
      </c>
      <c r="L32" s="143"/>
      <c r="M32" s="143"/>
      <c r="N32" s="39"/>
      <c r="O32" s="143" t="s">
        <v>563</v>
      </c>
      <c r="P32" s="143"/>
      <c r="Q32" s="143"/>
      <c r="R32" s="38"/>
      <c r="S32" s="143" t="s">
        <v>562</v>
      </c>
      <c r="T32" s="7"/>
      <c r="U32" s="31"/>
      <c r="AA32" s="143" t="s">
        <v>567</v>
      </c>
      <c r="AB32" s="41"/>
      <c r="AC32" s="143" t="s">
        <v>566</v>
      </c>
      <c r="AD32" s="143"/>
      <c r="AE32" s="143"/>
      <c r="AF32" s="37"/>
      <c r="AG32" s="143" t="s">
        <v>565</v>
      </c>
      <c r="AH32" s="143"/>
      <c r="AI32" s="143"/>
      <c r="AJ32" s="40"/>
      <c r="AK32" s="143" t="s">
        <v>564</v>
      </c>
      <c r="AL32" s="143"/>
      <c r="AM32" s="143"/>
      <c r="AN32" s="39"/>
      <c r="AO32" s="143" t="s">
        <v>563</v>
      </c>
      <c r="AP32" s="143"/>
      <c r="AQ32" s="143"/>
      <c r="AR32" s="38"/>
      <c r="AS32" s="143" t="s">
        <v>562</v>
      </c>
      <c r="AT32" s="7"/>
      <c r="AU32" s="31"/>
    </row>
    <row r="33" spans="1:47" s="14" customFormat="1" ht="12.75" customHeight="1" x14ac:dyDescent="0.2">
      <c r="A33" s="135"/>
      <c r="B33" s="33"/>
      <c r="C33" s="136"/>
      <c r="D33" s="136"/>
      <c r="E33" s="136"/>
      <c r="F33" s="37"/>
      <c r="G33" s="136"/>
      <c r="H33" s="136"/>
      <c r="I33" s="136"/>
      <c r="J33" s="34"/>
      <c r="K33" s="136"/>
      <c r="L33" s="136"/>
      <c r="M33" s="136"/>
      <c r="N33" s="36"/>
      <c r="O33" s="136"/>
      <c r="P33" s="136"/>
      <c r="Q33" s="136"/>
      <c r="R33" s="35"/>
      <c r="S33" s="135"/>
      <c r="T33" s="7"/>
      <c r="U33" s="31"/>
      <c r="AA33" s="135"/>
      <c r="AB33" s="33"/>
      <c r="AC33" s="136"/>
      <c r="AD33" s="136"/>
      <c r="AE33" s="136"/>
      <c r="AF33" s="37"/>
      <c r="AG33" s="136"/>
      <c r="AH33" s="136"/>
      <c r="AI33" s="136"/>
      <c r="AJ33" s="34"/>
      <c r="AK33" s="136"/>
      <c r="AL33" s="136"/>
      <c r="AM33" s="136"/>
      <c r="AN33" s="36"/>
      <c r="AO33" s="136"/>
      <c r="AP33" s="136"/>
      <c r="AQ33" s="136"/>
      <c r="AR33" s="35"/>
      <c r="AS33" s="135"/>
      <c r="AT33" s="7"/>
      <c r="AU33" s="31"/>
    </row>
    <row r="34" spans="1:47" s="14" customFormat="1" ht="12.75" customHeight="1" x14ac:dyDescent="0.2">
      <c r="A34" s="135"/>
      <c r="B34" s="33"/>
      <c r="C34" s="144" t="s">
        <v>561</v>
      </c>
      <c r="D34" s="33"/>
      <c r="E34" s="144" t="s">
        <v>559</v>
      </c>
      <c r="F34" s="33"/>
      <c r="G34" s="135" t="s">
        <v>560</v>
      </c>
      <c r="H34" s="33"/>
      <c r="I34" s="135" t="s">
        <v>559</v>
      </c>
      <c r="J34" s="34"/>
      <c r="K34" s="135" t="s">
        <v>560</v>
      </c>
      <c r="L34" s="33"/>
      <c r="M34" s="135" t="s">
        <v>559</v>
      </c>
      <c r="N34" s="32"/>
      <c r="O34" s="135" t="s">
        <v>560</v>
      </c>
      <c r="P34" s="33"/>
      <c r="Q34" s="135" t="s">
        <v>559</v>
      </c>
      <c r="R34" s="32"/>
      <c r="S34" s="135"/>
      <c r="T34" s="7"/>
      <c r="U34" s="31"/>
      <c r="AA34" s="135"/>
      <c r="AB34" s="33"/>
      <c r="AC34" s="144" t="s">
        <v>561</v>
      </c>
      <c r="AD34" s="33"/>
      <c r="AE34" s="144" t="s">
        <v>559</v>
      </c>
      <c r="AF34" s="33"/>
      <c r="AG34" s="135" t="s">
        <v>560</v>
      </c>
      <c r="AH34" s="33"/>
      <c r="AI34" s="135" t="s">
        <v>559</v>
      </c>
      <c r="AJ34" s="34"/>
      <c r="AK34" s="135" t="s">
        <v>560</v>
      </c>
      <c r="AL34" s="33"/>
      <c r="AM34" s="135" t="s">
        <v>559</v>
      </c>
      <c r="AN34" s="32"/>
      <c r="AO34" s="135" t="s">
        <v>560</v>
      </c>
      <c r="AP34" s="33"/>
      <c r="AQ34" s="135" t="s">
        <v>559</v>
      </c>
      <c r="AR34" s="32"/>
      <c r="AS34" s="135"/>
      <c r="AT34" s="7"/>
      <c r="AU34" s="31"/>
    </row>
    <row r="35" spans="1:47" s="14" customFormat="1" ht="12.75" customHeight="1" x14ac:dyDescent="0.2">
      <c r="A35" s="136"/>
      <c r="B35" s="33"/>
      <c r="C35" s="136"/>
      <c r="D35" s="33"/>
      <c r="E35" s="136"/>
      <c r="F35" s="33"/>
      <c r="G35" s="136"/>
      <c r="H35" s="33"/>
      <c r="I35" s="136"/>
      <c r="J35" s="34"/>
      <c r="K35" s="136"/>
      <c r="L35" s="33"/>
      <c r="M35" s="136"/>
      <c r="N35" s="32"/>
      <c r="O35" s="136"/>
      <c r="P35" s="33"/>
      <c r="Q35" s="136"/>
      <c r="R35" s="32"/>
      <c r="S35" s="136"/>
      <c r="T35" s="7"/>
      <c r="U35" s="31"/>
      <c r="AA35" s="136"/>
      <c r="AB35" s="33"/>
      <c r="AC35" s="136"/>
      <c r="AD35" s="33"/>
      <c r="AE35" s="136"/>
      <c r="AF35" s="33"/>
      <c r="AG35" s="136"/>
      <c r="AH35" s="33"/>
      <c r="AI35" s="136"/>
      <c r="AJ35" s="34"/>
      <c r="AK35" s="136"/>
      <c r="AL35" s="33"/>
      <c r="AM35" s="136"/>
      <c r="AN35" s="32"/>
      <c r="AO35" s="136"/>
      <c r="AP35" s="33"/>
      <c r="AQ35" s="136"/>
      <c r="AR35" s="32"/>
      <c r="AS35" s="136"/>
      <c r="AT35" s="7"/>
      <c r="AU35" s="31"/>
    </row>
    <row r="36" spans="1:47" s="14" customFormat="1" ht="12.75" customHeight="1" x14ac:dyDescent="0.2">
      <c r="A36" s="28"/>
      <c r="B36" s="28"/>
      <c r="C36" s="28"/>
      <c r="D36" s="28"/>
      <c r="E36" s="28"/>
      <c r="F36" s="28"/>
      <c r="G36" s="28"/>
      <c r="H36" s="28"/>
      <c r="I36" s="28"/>
      <c r="J36" s="30"/>
      <c r="K36" s="28"/>
      <c r="L36" s="28"/>
      <c r="M36" s="30"/>
      <c r="N36" s="29"/>
      <c r="O36" s="28"/>
      <c r="P36" s="28"/>
      <c r="Q36" s="28"/>
      <c r="R36" s="29"/>
      <c r="S36" s="28"/>
      <c r="AA36" s="28"/>
      <c r="AB36" s="28"/>
      <c r="AC36" s="28"/>
      <c r="AD36" s="28"/>
      <c r="AE36" s="28"/>
      <c r="AF36" s="28"/>
      <c r="AG36" s="28"/>
      <c r="AH36" s="28"/>
      <c r="AI36" s="28"/>
      <c r="AJ36" s="30"/>
      <c r="AK36" s="28"/>
      <c r="AL36" s="28"/>
      <c r="AM36" s="30"/>
      <c r="AN36" s="29"/>
      <c r="AO36" s="28"/>
      <c r="AP36" s="28"/>
      <c r="AQ36" s="28"/>
      <c r="AR36" s="29"/>
      <c r="AS36" s="28"/>
    </row>
    <row r="37" spans="1:47" s="14" customFormat="1" ht="12.75" customHeight="1" x14ac:dyDescent="0.2">
      <c r="A37" s="19" t="s">
        <v>558</v>
      </c>
      <c r="B37" s="18"/>
      <c r="C37" s="17">
        <v>49720</v>
      </c>
      <c r="D37" s="18"/>
      <c r="E37" s="15">
        <v>26.8</v>
      </c>
      <c r="F37" s="18"/>
      <c r="G37" s="17">
        <v>19320</v>
      </c>
      <c r="H37" s="17"/>
      <c r="I37" s="15">
        <v>4.4000000000000004</v>
      </c>
      <c r="J37" s="17"/>
      <c r="K37" s="17">
        <v>830</v>
      </c>
      <c r="L37" s="17"/>
      <c r="M37" s="15">
        <v>0.9</v>
      </c>
      <c r="N37" s="16"/>
      <c r="O37" s="17">
        <v>18490</v>
      </c>
      <c r="P37" s="16"/>
      <c r="Q37" s="15">
        <v>5.3</v>
      </c>
      <c r="R37" s="16"/>
      <c r="S37" s="15">
        <v>4.3</v>
      </c>
      <c r="T37" s="7"/>
      <c r="U37" s="7"/>
      <c r="X37" s="15"/>
      <c r="Y37" s="17"/>
      <c r="AA37" s="19" t="s">
        <v>558</v>
      </c>
      <c r="AB37" s="18"/>
      <c r="AC37" s="17">
        <v>49722</v>
      </c>
      <c r="AD37" s="18"/>
      <c r="AE37" s="15">
        <v>26.78</v>
      </c>
      <c r="AF37" s="18"/>
      <c r="AG37" s="17">
        <v>19317</v>
      </c>
      <c r="AH37" s="17"/>
      <c r="AI37" s="15">
        <v>4.4000000000000004</v>
      </c>
      <c r="AJ37" s="17"/>
      <c r="AK37" s="17">
        <v>828</v>
      </c>
      <c r="AL37" s="17"/>
      <c r="AM37" s="15">
        <v>0.93</v>
      </c>
      <c r="AN37" s="16"/>
      <c r="AO37" s="17">
        <v>18489</v>
      </c>
      <c r="AP37" s="16"/>
      <c r="AQ37" s="15">
        <v>5.28</v>
      </c>
      <c r="AR37" s="16"/>
      <c r="AS37" s="15">
        <v>4.29</v>
      </c>
      <c r="AT37" s="7"/>
      <c r="AU37" s="7"/>
    </row>
    <row r="38" spans="1:47" s="14" customFormat="1" ht="12.75" customHeight="1" x14ac:dyDescent="0.2">
      <c r="A38" s="27" t="s">
        <v>557</v>
      </c>
      <c r="B38" s="18"/>
      <c r="C38" s="17">
        <v>41880</v>
      </c>
      <c r="D38" s="18"/>
      <c r="E38" s="15">
        <v>22.6</v>
      </c>
      <c r="F38" s="18"/>
      <c r="G38" s="17">
        <v>47420</v>
      </c>
      <c r="H38" s="17"/>
      <c r="I38" s="15">
        <v>9.1</v>
      </c>
      <c r="J38" s="17"/>
      <c r="K38" s="17">
        <v>4190</v>
      </c>
      <c r="L38" s="17"/>
      <c r="M38" s="15">
        <v>4</v>
      </c>
      <c r="N38" s="16"/>
      <c r="O38" s="17">
        <v>43240</v>
      </c>
      <c r="P38" s="16"/>
      <c r="Q38" s="15">
        <v>10.4</v>
      </c>
      <c r="R38" s="16"/>
      <c r="S38" s="15">
        <v>8.8000000000000007</v>
      </c>
      <c r="T38" s="7"/>
      <c r="U38" s="7"/>
      <c r="X38" s="15"/>
      <c r="Y38" s="17"/>
      <c r="AA38" s="27" t="s">
        <v>557</v>
      </c>
      <c r="AB38" s="18"/>
      <c r="AC38" s="17">
        <v>41876</v>
      </c>
      <c r="AD38" s="18"/>
      <c r="AE38" s="15">
        <v>22.55</v>
      </c>
      <c r="AF38" s="18"/>
      <c r="AG38" s="17">
        <v>47423</v>
      </c>
      <c r="AH38" s="17"/>
      <c r="AI38" s="15">
        <v>9.09</v>
      </c>
      <c r="AJ38" s="17"/>
      <c r="AK38" s="17">
        <v>4187</v>
      </c>
      <c r="AL38" s="17"/>
      <c r="AM38" s="15">
        <v>3.97</v>
      </c>
      <c r="AN38" s="16"/>
      <c r="AO38" s="17">
        <v>43237</v>
      </c>
      <c r="AP38" s="16"/>
      <c r="AQ38" s="15">
        <v>10.39</v>
      </c>
      <c r="AR38" s="16"/>
      <c r="AS38" s="15">
        <v>8.83</v>
      </c>
      <c r="AT38" s="7"/>
      <c r="AU38" s="7"/>
    </row>
    <row r="39" spans="1:47" s="14" customFormat="1" ht="12.75" customHeight="1" x14ac:dyDescent="0.2">
      <c r="A39" s="19" t="s">
        <v>556</v>
      </c>
      <c r="B39" s="18"/>
      <c r="C39" s="17">
        <v>37070</v>
      </c>
      <c r="D39" s="18"/>
      <c r="E39" s="15">
        <v>20</v>
      </c>
      <c r="F39" s="18"/>
      <c r="G39" s="17">
        <v>85140</v>
      </c>
      <c r="H39" s="17"/>
      <c r="I39" s="15">
        <v>14.5</v>
      </c>
      <c r="J39" s="17"/>
      <c r="K39" s="17">
        <v>11950</v>
      </c>
      <c r="L39" s="17"/>
      <c r="M39" s="15">
        <v>10</v>
      </c>
      <c r="N39" s="16"/>
      <c r="O39" s="17">
        <v>73190</v>
      </c>
      <c r="P39" s="16"/>
      <c r="Q39" s="15">
        <v>15.6</v>
      </c>
      <c r="R39" s="16"/>
      <c r="S39" s="15">
        <v>14</v>
      </c>
      <c r="T39" s="7"/>
      <c r="U39" s="7"/>
      <c r="X39" s="15"/>
      <c r="Y39" s="17"/>
      <c r="AA39" s="19" t="s">
        <v>556</v>
      </c>
      <c r="AB39" s="18"/>
      <c r="AC39" s="17">
        <v>37065</v>
      </c>
      <c r="AD39" s="18"/>
      <c r="AE39" s="15">
        <v>19.96</v>
      </c>
      <c r="AF39" s="18"/>
      <c r="AG39" s="17">
        <v>85136</v>
      </c>
      <c r="AH39" s="17"/>
      <c r="AI39" s="15">
        <v>14.45</v>
      </c>
      <c r="AJ39" s="17"/>
      <c r="AK39" s="17">
        <v>11949</v>
      </c>
      <c r="AL39" s="17"/>
      <c r="AM39" s="15">
        <v>10.02</v>
      </c>
      <c r="AN39" s="16"/>
      <c r="AO39" s="17">
        <v>73188</v>
      </c>
      <c r="AP39" s="16"/>
      <c r="AQ39" s="15">
        <v>15.57</v>
      </c>
      <c r="AR39" s="16"/>
      <c r="AS39" s="15">
        <v>14.03</v>
      </c>
      <c r="AT39" s="7"/>
      <c r="AU39" s="7"/>
    </row>
    <row r="40" spans="1:47" s="14" customFormat="1" ht="12.75" customHeight="1" x14ac:dyDescent="0.2">
      <c r="A40" s="19" t="s">
        <v>555</v>
      </c>
      <c r="B40" s="18"/>
      <c r="C40" s="17">
        <v>30480</v>
      </c>
      <c r="D40" s="18"/>
      <c r="E40" s="15">
        <v>16.399999999999999</v>
      </c>
      <c r="F40" s="18"/>
      <c r="G40" s="17">
        <v>142660</v>
      </c>
      <c r="H40" s="17"/>
      <c r="I40" s="15">
        <v>19.899999999999999</v>
      </c>
      <c r="J40" s="17"/>
      <c r="K40" s="17">
        <v>24500</v>
      </c>
      <c r="L40" s="17"/>
      <c r="M40" s="15">
        <v>16.899999999999999</v>
      </c>
      <c r="N40" s="16"/>
      <c r="O40" s="17">
        <v>118160</v>
      </c>
      <c r="P40" s="16"/>
      <c r="Q40" s="15">
        <v>20.7</v>
      </c>
      <c r="R40" s="16"/>
      <c r="S40" s="15">
        <v>17.2</v>
      </c>
      <c r="T40" s="7"/>
      <c r="U40" s="7"/>
      <c r="X40" s="15"/>
      <c r="Y40" s="17"/>
      <c r="AA40" s="19" t="s">
        <v>555</v>
      </c>
      <c r="AB40" s="18"/>
      <c r="AC40" s="17">
        <v>30483</v>
      </c>
      <c r="AD40" s="18"/>
      <c r="AE40" s="15">
        <v>16.420000000000002</v>
      </c>
      <c r="AF40" s="18"/>
      <c r="AG40" s="17">
        <v>142661</v>
      </c>
      <c r="AH40" s="17"/>
      <c r="AI40" s="15">
        <v>19.91</v>
      </c>
      <c r="AJ40" s="17"/>
      <c r="AK40" s="17">
        <v>24502</v>
      </c>
      <c r="AL40" s="17"/>
      <c r="AM40" s="15">
        <v>16.899999999999999</v>
      </c>
      <c r="AN40" s="16"/>
      <c r="AO40" s="17">
        <v>118159</v>
      </c>
      <c r="AP40" s="16"/>
      <c r="AQ40" s="15">
        <v>20.67</v>
      </c>
      <c r="AR40" s="16"/>
      <c r="AS40" s="15">
        <v>17.170000000000002</v>
      </c>
      <c r="AT40" s="7"/>
      <c r="AU40" s="7"/>
    </row>
    <row r="41" spans="1:47" s="14" customFormat="1" ht="12.75" customHeight="1" x14ac:dyDescent="0.2">
      <c r="A41" s="19" t="s">
        <v>554</v>
      </c>
      <c r="B41" s="18"/>
      <c r="C41" s="17">
        <v>25270</v>
      </c>
      <c r="D41" s="18"/>
      <c r="E41" s="15">
        <v>13.6</v>
      </c>
      <c r="F41" s="18"/>
      <c r="G41" s="17">
        <v>452510</v>
      </c>
      <c r="H41" s="17"/>
      <c r="I41" s="15">
        <v>52.4</v>
      </c>
      <c r="J41" s="17"/>
      <c r="K41" s="17">
        <v>118990</v>
      </c>
      <c r="L41" s="17"/>
      <c r="M41" s="15">
        <v>68</v>
      </c>
      <c r="N41" s="16"/>
      <c r="O41" s="17">
        <v>333520</v>
      </c>
      <c r="P41" s="16"/>
      <c r="Q41" s="15">
        <v>48.4</v>
      </c>
      <c r="R41" s="16"/>
      <c r="S41" s="15">
        <v>26.3</v>
      </c>
      <c r="T41" s="7"/>
      <c r="U41" s="7"/>
      <c r="X41" s="15"/>
      <c r="Y41" s="17"/>
      <c r="AA41" s="19" t="s">
        <v>554</v>
      </c>
      <c r="AB41" s="18"/>
      <c r="AC41" s="17">
        <v>25270</v>
      </c>
      <c r="AD41" s="18"/>
      <c r="AE41" s="15">
        <v>13.61</v>
      </c>
      <c r="AF41" s="18"/>
      <c r="AG41" s="17">
        <v>452508</v>
      </c>
      <c r="AH41" s="17"/>
      <c r="AI41" s="15">
        <v>52.35</v>
      </c>
      <c r="AJ41" s="17"/>
      <c r="AK41" s="17">
        <v>118991</v>
      </c>
      <c r="AL41" s="17"/>
      <c r="AM41" s="15">
        <v>68.040000000000006</v>
      </c>
      <c r="AN41" s="16"/>
      <c r="AO41" s="17">
        <v>333516</v>
      </c>
      <c r="AP41" s="16"/>
      <c r="AQ41" s="15">
        <v>48.37</v>
      </c>
      <c r="AR41" s="16"/>
      <c r="AS41" s="15">
        <v>26.3</v>
      </c>
      <c r="AT41" s="7"/>
      <c r="AU41" s="7"/>
    </row>
    <row r="42" spans="1:47" s="14" customFormat="1" ht="12.75" customHeight="1" x14ac:dyDescent="0.2">
      <c r="A42" s="19" t="s">
        <v>553</v>
      </c>
      <c r="B42" s="18"/>
      <c r="C42" s="17">
        <v>185660</v>
      </c>
      <c r="D42" s="18"/>
      <c r="E42" s="15">
        <v>100</v>
      </c>
      <c r="F42" s="18"/>
      <c r="G42" s="17">
        <v>117650</v>
      </c>
      <c r="H42" s="17"/>
      <c r="I42" s="15">
        <v>100</v>
      </c>
      <c r="J42" s="17"/>
      <c r="K42" s="17">
        <v>23810</v>
      </c>
      <c r="L42" s="17"/>
      <c r="M42" s="15">
        <v>100</v>
      </c>
      <c r="N42" s="16"/>
      <c r="O42" s="17">
        <v>93840</v>
      </c>
      <c r="P42" s="16"/>
      <c r="Q42" s="15">
        <v>100</v>
      </c>
      <c r="R42" s="16"/>
      <c r="S42" s="15">
        <v>20.2</v>
      </c>
      <c r="T42" s="7"/>
      <c r="U42" s="7"/>
      <c r="X42" s="15"/>
      <c r="Y42" s="17"/>
      <c r="AA42" s="19" t="s">
        <v>553</v>
      </c>
      <c r="AB42" s="18"/>
      <c r="AC42" s="17">
        <v>185662</v>
      </c>
      <c r="AD42" s="18"/>
      <c r="AE42" s="15">
        <v>100</v>
      </c>
      <c r="AF42" s="18"/>
      <c r="AG42" s="17">
        <v>117649</v>
      </c>
      <c r="AH42" s="17"/>
      <c r="AI42" s="15">
        <v>100</v>
      </c>
      <c r="AJ42" s="17"/>
      <c r="AK42" s="17">
        <v>23805</v>
      </c>
      <c r="AL42" s="17"/>
      <c r="AM42" s="15">
        <v>100</v>
      </c>
      <c r="AN42" s="16"/>
      <c r="AO42" s="17">
        <v>93844</v>
      </c>
      <c r="AP42" s="16"/>
      <c r="AQ42" s="15">
        <v>100</v>
      </c>
      <c r="AR42" s="16"/>
      <c r="AS42" s="15">
        <v>20.23</v>
      </c>
      <c r="AT42" s="7"/>
      <c r="AU42" s="7"/>
    </row>
    <row r="43" spans="1:47" s="14" customFormat="1" ht="12.75" customHeight="1" x14ac:dyDescent="0.2">
      <c r="A43" s="26"/>
      <c r="B43" s="7"/>
      <c r="C43" s="22"/>
      <c r="D43" s="23"/>
      <c r="E43" s="25"/>
      <c r="F43" s="23"/>
      <c r="G43" s="22"/>
      <c r="H43" s="22"/>
      <c r="I43" s="25"/>
      <c r="J43" s="22"/>
      <c r="K43" s="22"/>
      <c r="L43" s="22"/>
      <c r="M43" s="25"/>
      <c r="N43" s="21"/>
      <c r="O43" s="22"/>
      <c r="P43" s="21"/>
      <c r="Q43" s="25"/>
      <c r="R43" s="21"/>
      <c r="S43" s="25"/>
      <c r="T43" s="7"/>
      <c r="U43" s="7"/>
      <c r="X43" s="25"/>
      <c r="Y43" s="22"/>
      <c r="AA43" s="26"/>
      <c r="AB43" s="7"/>
      <c r="AC43" s="22"/>
      <c r="AD43" s="23"/>
      <c r="AE43" s="25"/>
      <c r="AF43" s="23"/>
      <c r="AG43" s="22"/>
      <c r="AH43" s="22"/>
      <c r="AI43" s="25"/>
      <c r="AJ43" s="22"/>
      <c r="AK43" s="22"/>
      <c r="AL43" s="22"/>
      <c r="AM43" s="25"/>
      <c r="AN43" s="21"/>
      <c r="AO43" s="22"/>
      <c r="AP43" s="21"/>
      <c r="AQ43" s="25"/>
      <c r="AR43" s="21"/>
      <c r="AS43" s="25"/>
      <c r="AT43" s="7"/>
      <c r="AU43" s="7"/>
    </row>
    <row r="44" spans="1:47" s="14" customFormat="1" ht="12.75" customHeight="1" x14ac:dyDescent="0.2">
      <c r="A44" s="24" t="s">
        <v>552</v>
      </c>
      <c r="B44" s="7"/>
      <c r="C44" s="22"/>
      <c r="D44" s="23"/>
      <c r="E44" s="20"/>
      <c r="F44" s="23"/>
      <c r="G44" s="22"/>
      <c r="H44" s="22"/>
      <c r="I44" s="20"/>
      <c r="J44" s="22"/>
      <c r="K44" s="22"/>
      <c r="L44" s="22"/>
      <c r="M44" s="20"/>
      <c r="N44" s="21"/>
      <c r="O44" s="22"/>
      <c r="P44" s="21"/>
      <c r="Q44" s="20"/>
      <c r="R44" s="21"/>
      <c r="S44" s="20"/>
      <c r="T44" s="7"/>
      <c r="U44" s="7"/>
      <c r="X44" s="20"/>
      <c r="Y44" s="22"/>
      <c r="AA44" s="24" t="s">
        <v>552</v>
      </c>
      <c r="AB44" s="7"/>
      <c r="AC44" s="22"/>
      <c r="AD44" s="23"/>
      <c r="AE44" s="20"/>
      <c r="AF44" s="23"/>
      <c r="AG44" s="22"/>
      <c r="AH44" s="22"/>
      <c r="AI44" s="20"/>
      <c r="AJ44" s="22"/>
      <c r="AK44" s="22"/>
      <c r="AL44" s="22"/>
      <c r="AM44" s="20"/>
      <c r="AN44" s="21"/>
      <c r="AO44" s="22"/>
      <c r="AP44" s="21"/>
      <c r="AQ44" s="20"/>
      <c r="AR44" s="21"/>
      <c r="AS44" s="20"/>
      <c r="AT44" s="7"/>
      <c r="AU44" s="7"/>
    </row>
    <row r="45" spans="1:47" s="14" customFormat="1" ht="12.75" customHeight="1" x14ac:dyDescent="0.2">
      <c r="A45" s="19" t="s">
        <v>551</v>
      </c>
      <c r="B45" s="18"/>
      <c r="C45" s="17">
        <v>13170</v>
      </c>
      <c r="D45" s="18"/>
      <c r="E45" s="15">
        <v>7.1</v>
      </c>
      <c r="F45" s="18"/>
      <c r="G45" s="17">
        <v>222960</v>
      </c>
      <c r="H45" s="17"/>
      <c r="I45" s="15">
        <v>13.5</v>
      </c>
      <c r="J45" s="17"/>
      <c r="K45" s="17">
        <v>44570</v>
      </c>
      <c r="L45" s="17"/>
      <c r="M45" s="15">
        <v>13.3</v>
      </c>
      <c r="N45" s="16"/>
      <c r="O45" s="17">
        <v>178390</v>
      </c>
      <c r="P45" s="16"/>
      <c r="Q45" s="15">
        <v>13.5</v>
      </c>
      <c r="R45" s="16"/>
      <c r="S45" s="15">
        <v>20</v>
      </c>
      <c r="T45" s="7"/>
      <c r="U45" s="7"/>
      <c r="X45" s="15"/>
      <c r="Y45" s="17"/>
      <c r="AA45" s="19" t="s">
        <v>551</v>
      </c>
      <c r="AB45" s="18"/>
      <c r="AC45" s="17">
        <v>13174</v>
      </c>
      <c r="AD45" s="18"/>
      <c r="AE45" s="15">
        <v>7.1</v>
      </c>
      <c r="AF45" s="18"/>
      <c r="AG45" s="17">
        <v>222955</v>
      </c>
      <c r="AH45" s="17"/>
      <c r="AI45" s="15">
        <v>13.45</v>
      </c>
      <c r="AJ45" s="17"/>
      <c r="AK45" s="17">
        <v>44566</v>
      </c>
      <c r="AL45" s="17"/>
      <c r="AM45" s="15">
        <v>13.28</v>
      </c>
      <c r="AN45" s="16"/>
      <c r="AO45" s="17">
        <v>178389</v>
      </c>
      <c r="AP45" s="16"/>
      <c r="AQ45" s="15">
        <v>13.49</v>
      </c>
      <c r="AR45" s="16"/>
      <c r="AS45" s="15">
        <v>19.989999999999998</v>
      </c>
      <c r="AT45" s="7"/>
      <c r="AU45" s="7"/>
    </row>
    <row r="46" spans="1:47" s="14" customFormat="1" ht="12.75" customHeight="1" x14ac:dyDescent="0.2">
      <c r="A46" s="19" t="s">
        <v>550</v>
      </c>
      <c r="B46" s="18"/>
      <c r="C46" s="17">
        <v>6150</v>
      </c>
      <c r="D46" s="18"/>
      <c r="E46" s="15">
        <v>3.3</v>
      </c>
      <c r="F46" s="18"/>
      <c r="G46" s="17">
        <v>313580</v>
      </c>
      <c r="H46" s="17"/>
      <c r="I46" s="15">
        <v>8.8000000000000007</v>
      </c>
      <c r="J46" s="17"/>
      <c r="K46" s="17">
        <v>68630</v>
      </c>
      <c r="L46" s="17"/>
      <c r="M46" s="15">
        <v>9.6</v>
      </c>
      <c r="N46" s="16"/>
      <c r="O46" s="17">
        <v>244950</v>
      </c>
      <c r="P46" s="16"/>
      <c r="Q46" s="15">
        <v>8.6999999999999993</v>
      </c>
      <c r="R46" s="16"/>
      <c r="S46" s="15">
        <v>21.9</v>
      </c>
      <c r="T46" s="7"/>
      <c r="U46" s="7"/>
      <c r="X46" s="15"/>
      <c r="Y46" s="17"/>
      <c r="AA46" s="19" t="s">
        <v>550</v>
      </c>
      <c r="AB46" s="18"/>
      <c r="AC46" s="17">
        <v>6150</v>
      </c>
      <c r="AD46" s="18"/>
      <c r="AE46" s="15">
        <v>3.31</v>
      </c>
      <c r="AF46" s="18"/>
      <c r="AG46" s="17">
        <v>313580</v>
      </c>
      <c r="AH46" s="17"/>
      <c r="AI46" s="15">
        <v>8.83</v>
      </c>
      <c r="AJ46" s="17"/>
      <c r="AK46" s="17">
        <v>68627</v>
      </c>
      <c r="AL46" s="17"/>
      <c r="AM46" s="15">
        <v>9.5500000000000007</v>
      </c>
      <c r="AN46" s="16"/>
      <c r="AO46" s="17">
        <v>244954</v>
      </c>
      <c r="AP46" s="16"/>
      <c r="AQ46" s="15">
        <v>8.65</v>
      </c>
      <c r="AR46" s="16"/>
      <c r="AS46" s="15">
        <v>21.88</v>
      </c>
      <c r="AT46" s="7"/>
      <c r="AU46" s="7"/>
    </row>
    <row r="47" spans="1:47" s="14" customFormat="1" ht="12.75" customHeight="1" x14ac:dyDescent="0.2">
      <c r="A47" s="19" t="s">
        <v>549</v>
      </c>
      <c r="B47" s="18"/>
      <c r="C47" s="17">
        <v>4750</v>
      </c>
      <c r="D47" s="18"/>
      <c r="E47" s="15">
        <v>2.6</v>
      </c>
      <c r="F47" s="18"/>
      <c r="G47" s="17">
        <v>530690</v>
      </c>
      <c r="H47" s="17"/>
      <c r="I47" s="15">
        <v>11.5</v>
      </c>
      <c r="J47" s="17"/>
      <c r="K47" s="17">
        <v>135200</v>
      </c>
      <c r="L47" s="17"/>
      <c r="M47" s="15">
        <v>14.5</v>
      </c>
      <c r="N47" s="16"/>
      <c r="O47" s="17">
        <v>395490</v>
      </c>
      <c r="P47" s="16"/>
      <c r="Q47" s="15">
        <v>10.8</v>
      </c>
      <c r="R47" s="16"/>
      <c r="S47" s="15">
        <v>25.5</v>
      </c>
      <c r="T47" s="7"/>
      <c r="U47" s="7"/>
      <c r="X47" s="15"/>
      <c r="Y47" s="17"/>
      <c r="AA47" s="19" t="s">
        <v>549</v>
      </c>
      <c r="AB47" s="18"/>
      <c r="AC47" s="17">
        <v>4751</v>
      </c>
      <c r="AD47" s="18"/>
      <c r="AE47" s="15">
        <v>2.56</v>
      </c>
      <c r="AF47" s="18"/>
      <c r="AG47" s="17">
        <v>530687</v>
      </c>
      <c r="AH47" s="17"/>
      <c r="AI47" s="15">
        <v>11.54</v>
      </c>
      <c r="AJ47" s="17"/>
      <c r="AK47" s="17">
        <v>135201</v>
      </c>
      <c r="AL47" s="17"/>
      <c r="AM47" s="15">
        <v>14.53</v>
      </c>
      <c r="AN47" s="16"/>
      <c r="AO47" s="17">
        <v>395486</v>
      </c>
      <c r="AP47" s="16"/>
      <c r="AQ47" s="15">
        <v>10.78</v>
      </c>
      <c r="AR47" s="16"/>
      <c r="AS47" s="15">
        <v>25.48</v>
      </c>
      <c r="AT47" s="7"/>
      <c r="AU47" s="7"/>
    </row>
    <row r="48" spans="1:47" s="14" customFormat="1" ht="12.75" customHeight="1" x14ac:dyDescent="0.2">
      <c r="A48" s="19" t="s">
        <v>548</v>
      </c>
      <c r="B48" s="18"/>
      <c r="C48" s="17">
        <v>1190</v>
      </c>
      <c r="D48" s="18"/>
      <c r="E48" s="15">
        <v>0.6</v>
      </c>
      <c r="F48" s="18"/>
      <c r="G48" s="17">
        <v>3388670</v>
      </c>
      <c r="H48" s="17"/>
      <c r="I48" s="15">
        <v>18.5</v>
      </c>
      <c r="J48" s="17"/>
      <c r="K48" s="17">
        <v>1134700</v>
      </c>
      <c r="L48" s="17"/>
      <c r="M48" s="15">
        <v>30.7</v>
      </c>
      <c r="N48" s="16"/>
      <c r="O48" s="17">
        <v>2253970</v>
      </c>
      <c r="P48" s="16"/>
      <c r="Q48" s="15">
        <v>15.5</v>
      </c>
      <c r="R48" s="16"/>
      <c r="S48" s="15">
        <v>33.5</v>
      </c>
      <c r="T48" s="7"/>
      <c r="U48" s="7"/>
      <c r="X48" s="15"/>
      <c r="Y48" s="17"/>
      <c r="AA48" s="19" t="s">
        <v>548</v>
      </c>
      <c r="AB48" s="18"/>
      <c r="AC48" s="17">
        <v>1194</v>
      </c>
      <c r="AD48" s="18"/>
      <c r="AE48" s="15">
        <v>0.64</v>
      </c>
      <c r="AF48" s="18"/>
      <c r="AG48" s="17">
        <v>3388673</v>
      </c>
      <c r="AH48" s="17"/>
      <c r="AI48" s="15">
        <v>18.53</v>
      </c>
      <c r="AJ48" s="17"/>
      <c r="AK48" s="17">
        <v>1134702</v>
      </c>
      <c r="AL48" s="17"/>
      <c r="AM48" s="15">
        <v>30.67</v>
      </c>
      <c r="AN48" s="16"/>
      <c r="AO48" s="17">
        <v>2253971</v>
      </c>
      <c r="AP48" s="16"/>
      <c r="AQ48" s="15">
        <v>15.45</v>
      </c>
      <c r="AR48" s="16"/>
      <c r="AS48" s="15">
        <v>33.49</v>
      </c>
      <c r="AT48" s="7"/>
      <c r="AU48" s="7"/>
    </row>
    <row r="49" spans="1:47" s="14" customFormat="1" ht="12.75" customHeight="1" x14ac:dyDescent="0.2">
      <c r="A49" s="19" t="s">
        <v>547</v>
      </c>
      <c r="B49" s="18"/>
      <c r="C49" s="17">
        <v>130</v>
      </c>
      <c r="D49" s="18"/>
      <c r="E49" s="15">
        <v>0.1</v>
      </c>
      <c r="F49" s="18"/>
      <c r="G49" s="17">
        <v>15783820</v>
      </c>
      <c r="H49" s="17"/>
      <c r="I49" s="15">
        <v>9.1</v>
      </c>
      <c r="J49" s="17"/>
      <c r="K49" s="17">
        <v>5380010</v>
      </c>
      <c r="L49" s="17"/>
      <c r="M49" s="15">
        <v>15.3</v>
      </c>
      <c r="N49" s="16"/>
      <c r="O49" s="17">
        <v>10403810</v>
      </c>
      <c r="P49" s="16"/>
      <c r="Q49" s="15">
        <v>7.5</v>
      </c>
      <c r="R49" s="16"/>
      <c r="S49" s="15">
        <v>34.1</v>
      </c>
      <c r="T49" s="7"/>
      <c r="U49" s="7"/>
      <c r="X49" s="15"/>
      <c r="Y49" s="17"/>
      <c r="AA49" s="19" t="s">
        <v>547</v>
      </c>
      <c r="AB49" s="18"/>
      <c r="AC49" s="17">
        <v>125</v>
      </c>
      <c r="AD49" s="18"/>
      <c r="AE49" s="15">
        <v>7.0000000000000007E-2</v>
      </c>
      <c r="AF49" s="18"/>
      <c r="AG49" s="17">
        <v>15783816</v>
      </c>
      <c r="AH49" s="17"/>
      <c r="AI49" s="15">
        <v>9.0500000000000007</v>
      </c>
      <c r="AJ49" s="17"/>
      <c r="AK49" s="17">
        <v>5380005</v>
      </c>
      <c r="AL49" s="17"/>
      <c r="AM49" s="15">
        <v>15.25</v>
      </c>
      <c r="AN49" s="16"/>
      <c r="AO49" s="17">
        <v>10403811</v>
      </c>
      <c r="AP49" s="16"/>
      <c r="AQ49" s="15">
        <v>7.48</v>
      </c>
      <c r="AR49" s="16"/>
      <c r="AS49" s="15">
        <v>34.090000000000003</v>
      </c>
      <c r="AT49" s="7"/>
      <c r="AU49" s="7"/>
    </row>
    <row r="50" spans="1:47" x14ac:dyDescent="0.2">
      <c r="A50" s="13"/>
      <c r="B50" s="13"/>
      <c r="C50" s="13"/>
      <c r="D50" s="13"/>
      <c r="E50" s="13"/>
      <c r="F50" s="13"/>
      <c r="G50" s="13"/>
      <c r="H50" s="13"/>
      <c r="I50" s="13"/>
      <c r="J50" s="13"/>
      <c r="K50" s="13"/>
      <c r="L50" s="13"/>
      <c r="M50" s="13"/>
      <c r="N50" s="13"/>
      <c r="O50" s="13"/>
      <c r="P50" s="13"/>
      <c r="Q50" s="13"/>
      <c r="R50" s="13"/>
      <c r="S50" s="13"/>
      <c r="AA50" s="13"/>
      <c r="AB50" s="13"/>
      <c r="AC50" s="13"/>
      <c r="AD50" s="13"/>
      <c r="AE50" s="13"/>
      <c r="AF50" s="13"/>
      <c r="AG50" s="13"/>
      <c r="AH50" s="13"/>
      <c r="AI50" s="13"/>
      <c r="AJ50" s="13"/>
      <c r="AK50" s="13"/>
      <c r="AL50" s="13"/>
      <c r="AM50" s="13"/>
      <c r="AN50" s="13"/>
      <c r="AO50" s="13"/>
      <c r="AP50" s="13"/>
      <c r="AQ50" s="13"/>
      <c r="AR50" s="13"/>
      <c r="AS50" s="13"/>
    </row>
    <row r="51" spans="1:47" x14ac:dyDescent="0.2">
      <c r="A51" s="12" t="s">
        <v>546</v>
      </c>
      <c r="AA51" s="12" t="s">
        <v>546</v>
      </c>
    </row>
    <row r="52" spans="1:47" x14ac:dyDescent="0.2">
      <c r="A52" s="141" t="s">
        <v>545</v>
      </c>
      <c r="B52" s="142"/>
      <c r="C52" s="142"/>
      <c r="D52" s="142"/>
      <c r="E52" s="142"/>
      <c r="F52" s="142"/>
      <c r="G52" s="142"/>
      <c r="H52" s="142"/>
      <c r="I52" s="142"/>
      <c r="J52" s="142"/>
      <c r="K52" s="142"/>
      <c r="L52" s="142"/>
      <c r="M52" s="142"/>
      <c r="N52" s="142"/>
      <c r="O52" s="142"/>
      <c r="P52" s="142"/>
      <c r="AA52" s="141" t="s">
        <v>545</v>
      </c>
      <c r="AB52" s="142"/>
      <c r="AC52" s="142"/>
      <c r="AD52" s="142"/>
      <c r="AE52" s="142"/>
      <c r="AF52" s="142"/>
      <c r="AG52" s="142"/>
      <c r="AH52" s="142"/>
      <c r="AI52" s="142"/>
      <c r="AJ52" s="142"/>
      <c r="AK52" s="142"/>
      <c r="AL52" s="142"/>
      <c r="AM52" s="142"/>
      <c r="AN52" s="142"/>
      <c r="AO52" s="142"/>
      <c r="AP52" s="142"/>
    </row>
    <row r="53" spans="1:47" ht="12.75" customHeight="1" x14ac:dyDescent="0.2">
      <c r="A53" s="11" t="s">
        <v>590</v>
      </c>
      <c r="B53" s="11"/>
      <c r="C53" s="11"/>
      <c r="D53" s="11"/>
      <c r="E53" s="11"/>
      <c r="F53" s="11"/>
      <c r="G53" s="11"/>
      <c r="H53" s="11"/>
      <c r="I53" s="11"/>
      <c r="J53" s="11"/>
      <c r="K53" s="11"/>
      <c r="L53" s="11"/>
      <c r="M53" s="11"/>
      <c r="N53" s="11"/>
      <c r="O53" s="11"/>
      <c r="P53" s="11"/>
      <c r="Q53" s="11"/>
      <c r="R53" s="11"/>
      <c r="S53" s="11"/>
      <c r="T53" s="11"/>
      <c r="U53" s="11"/>
      <c r="AA53" s="11" t="s">
        <v>590</v>
      </c>
      <c r="AB53" s="11"/>
      <c r="AC53" s="11"/>
      <c r="AD53" s="11"/>
      <c r="AE53" s="11"/>
      <c r="AF53" s="11"/>
      <c r="AG53" s="11"/>
      <c r="AH53" s="11"/>
      <c r="AI53" s="11"/>
      <c r="AJ53" s="11"/>
      <c r="AK53" s="11"/>
      <c r="AL53" s="11"/>
      <c r="AM53" s="11"/>
      <c r="AN53" s="11"/>
      <c r="AO53" s="11"/>
      <c r="AP53" s="11"/>
      <c r="AQ53" s="11"/>
      <c r="AR53" s="11"/>
      <c r="AS53" s="11"/>
      <c r="AT53" s="11"/>
      <c r="AU53" s="11"/>
    </row>
    <row r="54" spans="1:47" x14ac:dyDescent="0.2">
      <c r="A54" s="10" t="s">
        <v>543</v>
      </c>
      <c r="B54" s="10"/>
      <c r="C54" s="10"/>
      <c r="D54" s="10"/>
      <c r="E54" s="10"/>
      <c r="F54" s="9"/>
      <c r="G54" s="9"/>
      <c r="H54" s="9"/>
      <c r="I54" s="9"/>
      <c r="J54" s="9"/>
      <c r="K54" s="9"/>
      <c r="L54" s="9"/>
      <c r="M54" s="9"/>
      <c r="N54" s="9"/>
      <c r="O54" s="9"/>
      <c r="AA54" s="10" t="s">
        <v>543</v>
      </c>
      <c r="AB54" s="10"/>
      <c r="AC54" s="10"/>
      <c r="AD54" s="10"/>
      <c r="AE54" s="10"/>
      <c r="AF54" s="9"/>
      <c r="AG54" s="9"/>
      <c r="AH54" s="9"/>
      <c r="AI54" s="9"/>
      <c r="AJ54" s="9"/>
      <c r="AK54" s="9"/>
      <c r="AL54" s="9"/>
      <c r="AM54" s="9"/>
      <c r="AN54" s="9"/>
      <c r="AO54" s="9"/>
    </row>
    <row r="55" spans="1:47" x14ac:dyDescent="0.2">
      <c r="A55" s="134" t="s">
        <v>542</v>
      </c>
      <c r="B55" s="134"/>
      <c r="C55" s="134"/>
      <c r="D55" s="134"/>
      <c r="E55" s="134"/>
      <c r="F55" s="134"/>
      <c r="G55" s="134"/>
      <c r="H55" s="134"/>
      <c r="I55" s="134"/>
      <c r="J55" s="134"/>
      <c r="K55" s="134"/>
      <c r="L55" s="134"/>
      <c r="M55" s="134"/>
      <c r="N55" s="134"/>
      <c r="O55" s="134"/>
      <c r="P55" s="134"/>
      <c r="Q55" s="134"/>
      <c r="R55" s="134"/>
      <c r="S55" s="134"/>
      <c r="T55" s="134"/>
      <c r="U55" s="134"/>
      <c r="AA55" s="134" t="s">
        <v>542</v>
      </c>
      <c r="AB55" s="134"/>
      <c r="AC55" s="134"/>
      <c r="AD55" s="134"/>
      <c r="AE55" s="134"/>
      <c r="AF55" s="134"/>
      <c r="AG55" s="134"/>
      <c r="AH55" s="134"/>
      <c r="AI55" s="134"/>
      <c r="AJ55" s="134"/>
      <c r="AK55" s="134"/>
      <c r="AL55" s="134"/>
      <c r="AM55" s="134"/>
      <c r="AN55" s="134"/>
      <c r="AO55" s="134"/>
      <c r="AP55" s="134"/>
      <c r="AQ55" s="134"/>
      <c r="AR55" s="134"/>
      <c r="AS55" s="134"/>
      <c r="AT55" s="134"/>
      <c r="AU55" s="134"/>
    </row>
    <row r="56" spans="1:47" x14ac:dyDescent="0.2">
      <c r="A56" s="134"/>
      <c r="B56" s="134"/>
      <c r="C56" s="134"/>
      <c r="D56" s="134"/>
      <c r="E56" s="134"/>
      <c r="F56" s="134"/>
      <c r="G56" s="134"/>
      <c r="H56" s="134"/>
      <c r="I56" s="134"/>
      <c r="J56" s="134"/>
      <c r="K56" s="134"/>
      <c r="L56" s="134"/>
      <c r="M56" s="134"/>
      <c r="N56" s="134"/>
      <c r="O56" s="134"/>
      <c r="P56" s="134"/>
      <c r="Q56" s="134"/>
      <c r="R56" s="134"/>
      <c r="S56" s="134"/>
      <c r="T56" s="134"/>
      <c r="U56" s="134"/>
      <c r="AA56" s="134"/>
      <c r="AB56" s="134"/>
      <c r="AC56" s="134"/>
      <c r="AD56" s="134"/>
      <c r="AE56" s="134"/>
      <c r="AF56" s="134"/>
      <c r="AG56" s="134"/>
      <c r="AH56" s="134"/>
      <c r="AI56" s="134"/>
      <c r="AJ56" s="134"/>
      <c r="AK56" s="134"/>
      <c r="AL56" s="134"/>
      <c r="AM56" s="134"/>
      <c r="AN56" s="134"/>
      <c r="AO56" s="134"/>
      <c r="AP56" s="134"/>
      <c r="AQ56" s="134"/>
      <c r="AR56" s="134"/>
      <c r="AS56" s="134"/>
      <c r="AT56" s="134"/>
      <c r="AU56" s="134"/>
    </row>
    <row r="57" spans="1:47" x14ac:dyDescent="0.2">
      <c r="A57" s="137" t="s">
        <v>541</v>
      </c>
      <c r="B57" s="137"/>
      <c r="C57" s="137"/>
      <c r="D57" s="137"/>
      <c r="E57" s="137"/>
      <c r="F57" s="137"/>
      <c r="G57" s="137"/>
      <c r="H57" s="137"/>
      <c r="I57" s="137"/>
      <c r="J57" s="8"/>
      <c r="K57" s="8"/>
      <c r="L57" s="8"/>
      <c r="M57" s="8"/>
      <c r="N57" s="8"/>
      <c r="O57" s="8"/>
      <c r="P57" s="8"/>
      <c r="Q57" s="8"/>
      <c r="R57" s="8"/>
      <c r="S57" s="8"/>
      <c r="T57" s="8"/>
      <c r="U57" s="8"/>
      <c r="AA57" s="137" t="s">
        <v>541</v>
      </c>
      <c r="AB57" s="137"/>
      <c r="AC57" s="137"/>
      <c r="AD57" s="137"/>
      <c r="AE57" s="137"/>
      <c r="AF57" s="137"/>
      <c r="AG57" s="137"/>
      <c r="AH57" s="137"/>
      <c r="AI57" s="137"/>
      <c r="AJ57" s="8"/>
      <c r="AK57" s="8"/>
      <c r="AL57" s="8"/>
      <c r="AM57" s="8"/>
      <c r="AN57" s="8"/>
      <c r="AO57" s="8"/>
      <c r="AP57" s="8"/>
      <c r="AQ57" s="8"/>
      <c r="AR57" s="8"/>
      <c r="AS57" s="8"/>
      <c r="AT57" s="8"/>
      <c r="AU57" s="8"/>
    </row>
    <row r="58" spans="1:47" x14ac:dyDescent="0.2">
      <c r="A58" s="138" t="s">
        <v>540</v>
      </c>
      <c r="B58" s="138"/>
      <c r="C58" s="138"/>
      <c r="D58" s="138"/>
      <c r="E58" s="138"/>
      <c r="F58" s="138"/>
      <c r="G58" s="138"/>
      <c r="H58" s="138"/>
      <c r="I58" s="138"/>
      <c r="J58" s="138"/>
      <c r="K58" s="138"/>
      <c r="L58" s="138"/>
      <c r="M58" s="138"/>
      <c r="N58" s="138"/>
      <c r="O58" s="138"/>
      <c r="P58" s="138"/>
      <c r="Q58" s="138"/>
      <c r="R58" s="138"/>
      <c r="S58" s="138"/>
      <c r="T58" s="138"/>
      <c r="U58" s="138"/>
      <c r="AA58" s="138" t="s">
        <v>540</v>
      </c>
      <c r="AB58" s="138"/>
      <c r="AC58" s="138"/>
      <c r="AD58" s="138"/>
      <c r="AE58" s="138"/>
      <c r="AF58" s="138"/>
      <c r="AG58" s="138"/>
      <c r="AH58" s="138"/>
      <c r="AI58" s="138"/>
      <c r="AJ58" s="138"/>
      <c r="AK58" s="138"/>
      <c r="AL58" s="138"/>
      <c r="AM58" s="138"/>
      <c r="AN58" s="138"/>
      <c r="AO58" s="138"/>
      <c r="AP58" s="138"/>
      <c r="AQ58" s="138"/>
      <c r="AR58" s="138"/>
      <c r="AS58" s="138"/>
      <c r="AT58" s="138"/>
      <c r="AU58" s="138"/>
    </row>
    <row r="59" spans="1:47" x14ac:dyDescent="0.2">
      <c r="A59" s="139"/>
      <c r="B59" s="139"/>
      <c r="C59" s="139"/>
      <c r="D59" s="139"/>
      <c r="E59" s="139"/>
      <c r="F59" s="139"/>
      <c r="G59" s="139"/>
      <c r="H59" s="139"/>
      <c r="I59" s="139"/>
      <c r="J59" s="139"/>
      <c r="K59" s="139"/>
      <c r="L59" s="139"/>
      <c r="M59" s="139"/>
      <c r="N59" s="139"/>
      <c r="O59" s="139"/>
      <c r="P59" s="139"/>
      <c r="Q59" s="139"/>
      <c r="R59" s="139"/>
      <c r="S59" s="139"/>
      <c r="T59" s="139"/>
      <c r="U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row>
    <row r="60" spans="1:47" x14ac:dyDescent="0.2">
      <c r="A60" s="134" t="s">
        <v>539</v>
      </c>
      <c r="B60" s="134"/>
      <c r="C60" s="134"/>
      <c r="D60" s="134"/>
      <c r="E60" s="134"/>
      <c r="F60" s="134"/>
      <c r="G60" s="134"/>
      <c r="H60" s="134"/>
      <c r="I60" s="134"/>
      <c r="J60" s="134"/>
      <c r="K60" s="134"/>
      <c r="L60" s="134"/>
      <c r="M60" s="134"/>
      <c r="N60" s="134"/>
      <c r="O60" s="134"/>
      <c r="P60" s="134"/>
      <c r="Q60" s="134"/>
      <c r="R60" s="134"/>
      <c r="S60" s="134"/>
      <c r="T60" s="134"/>
      <c r="U60" s="134"/>
      <c r="AA60" s="134" t="s">
        <v>539</v>
      </c>
      <c r="AB60" s="134"/>
      <c r="AC60" s="134"/>
      <c r="AD60" s="134"/>
      <c r="AE60" s="134"/>
      <c r="AF60" s="134"/>
      <c r="AG60" s="134"/>
      <c r="AH60" s="134"/>
      <c r="AI60" s="134"/>
      <c r="AJ60" s="134"/>
      <c r="AK60" s="134"/>
      <c r="AL60" s="134"/>
      <c r="AM60" s="134"/>
      <c r="AN60" s="134"/>
      <c r="AO60" s="134"/>
      <c r="AP60" s="134"/>
      <c r="AQ60" s="134"/>
      <c r="AR60" s="134"/>
      <c r="AS60" s="134"/>
      <c r="AT60" s="134"/>
      <c r="AU60" s="134"/>
    </row>
    <row r="61" spans="1:47" x14ac:dyDescent="0.2">
      <c r="A61" s="134" t="s">
        <v>538</v>
      </c>
      <c r="B61" s="134"/>
      <c r="C61" s="134"/>
      <c r="D61" s="134"/>
      <c r="E61" s="134"/>
      <c r="F61" s="134"/>
      <c r="G61" s="134"/>
      <c r="H61" s="134"/>
      <c r="I61" s="134"/>
      <c r="J61" s="134"/>
      <c r="K61" s="134"/>
      <c r="L61" s="134"/>
      <c r="M61" s="134"/>
      <c r="N61" s="134"/>
      <c r="O61" s="134"/>
      <c r="P61" s="134"/>
      <c r="Q61" s="134"/>
      <c r="R61" s="134"/>
      <c r="S61" s="134"/>
      <c r="T61" s="134"/>
      <c r="U61" s="134"/>
      <c r="AA61" s="134" t="s">
        <v>538</v>
      </c>
      <c r="AB61" s="134"/>
      <c r="AC61" s="134"/>
      <c r="AD61" s="134"/>
      <c r="AE61" s="134"/>
      <c r="AF61" s="134"/>
      <c r="AG61" s="134"/>
      <c r="AH61" s="134"/>
      <c r="AI61" s="134"/>
      <c r="AJ61" s="134"/>
      <c r="AK61" s="134"/>
      <c r="AL61" s="134"/>
      <c r="AM61" s="134"/>
      <c r="AN61" s="134"/>
      <c r="AO61" s="134"/>
      <c r="AP61" s="134"/>
      <c r="AQ61" s="134"/>
      <c r="AR61" s="134"/>
      <c r="AS61" s="134"/>
      <c r="AT61" s="134"/>
      <c r="AU61" s="134"/>
    </row>
  </sheetData>
  <mergeCells count="74">
    <mergeCell ref="AA55:AU56"/>
    <mergeCell ref="AA57:AI57"/>
    <mergeCell ref="AA58:AU59"/>
    <mergeCell ref="AA60:AU60"/>
    <mergeCell ref="AA61:AU61"/>
    <mergeCell ref="AA52:AP52"/>
    <mergeCell ref="AA30:AU30"/>
    <mergeCell ref="AA32:AA35"/>
    <mergeCell ref="AC32:AE33"/>
    <mergeCell ref="AG32:AI33"/>
    <mergeCell ref="AK32:AM33"/>
    <mergeCell ref="AO32:AQ33"/>
    <mergeCell ref="AS32:AS35"/>
    <mergeCell ref="AC34:AC35"/>
    <mergeCell ref="AE34:AE35"/>
    <mergeCell ref="AG34:AG35"/>
    <mergeCell ref="AI34:AI35"/>
    <mergeCell ref="AK34:AK35"/>
    <mergeCell ref="AM34:AM35"/>
    <mergeCell ref="AO34:AO35"/>
    <mergeCell ref="AQ34:AQ35"/>
    <mergeCell ref="AA29:AU29"/>
    <mergeCell ref="AA3:AU3"/>
    <mergeCell ref="AA6:AU6"/>
    <mergeCell ref="AA7:AU7"/>
    <mergeCell ref="AA9:AA12"/>
    <mergeCell ref="AC9:AC12"/>
    <mergeCell ref="AE9:AE12"/>
    <mergeCell ref="AG9:AI10"/>
    <mergeCell ref="AK9:AM10"/>
    <mergeCell ref="AO9:AQ10"/>
    <mergeCell ref="AG11:AG12"/>
    <mergeCell ref="AI11:AI12"/>
    <mergeCell ref="AK11:AK12"/>
    <mergeCell ref="AM11:AM12"/>
    <mergeCell ref="AO11:AO12"/>
    <mergeCell ref="AQ11:AQ12"/>
    <mergeCell ref="A3:U3"/>
    <mergeCell ref="A6:U6"/>
    <mergeCell ref="A7:U7"/>
    <mergeCell ref="O9:Q10"/>
    <mergeCell ref="G11:G12"/>
    <mergeCell ref="I11:I12"/>
    <mergeCell ref="K11:K12"/>
    <mergeCell ref="M11:M12"/>
    <mergeCell ref="O11:O12"/>
    <mergeCell ref="Q11:Q12"/>
    <mergeCell ref="A9:A12"/>
    <mergeCell ref="C9:C12"/>
    <mergeCell ref="E9:E12"/>
    <mergeCell ref="G9:I10"/>
    <mergeCell ref="K9:M10"/>
    <mergeCell ref="A29:U29"/>
    <mergeCell ref="A30:U30"/>
    <mergeCell ref="S32:S35"/>
    <mergeCell ref="C34:C35"/>
    <mergeCell ref="E34:E35"/>
    <mergeCell ref="G34:G35"/>
    <mergeCell ref="I34:I35"/>
    <mergeCell ref="K34:K35"/>
    <mergeCell ref="M34:M35"/>
    <mergeCell ref="O34:O35"/>
    <mergeCell ref="A32:A35"/>
    <mergeCell ref="C32:E33"/>
    <mergeCell ref="G32:I33"/>
    <mergeCell ref="K32:M33"/>
    <mergeCell ref="O32:Q33"/>
    <mergeCell ref="A61:U61"/>
    <mergeCell ref="Q34:Q35"/>
    <mergeCell ref="A52:P52"/>
    <mergeCell ref="A55:U56"/>
    <mergeCell ref="A57:I57"/>
    <mergeCell ref="A58:U59"/>
    <mergeCell ref="A60:U60"/>
  </mergeCells>
  <hyperlinks>
    <hyperlink ref="U1" r:id="rId1"/>
    <hyperlink ref="A57:I57" r:id="rId2" display="http://www.taxpolicycenter.org/TaxModel/income.cfm"/>
    <hyperlink ref="A54" r:id="rId3"/>
    <hyperlink ref="AU1" r:id="rId4"/>
    <hyperlink ref="AA57:AI57" r:id="rId5" display="http://www.taxpolicycenter.org/TaxModel/income.cfm"/>
    <hyperlink ref="AA54" r:id="rId6"/>
  </hyperlinks>
  <printOptions horizontalCentered="1"/>
  <pageMargins left="0.7" right="0.7" top="0.75" bottom="0.75" header="0.3" footer="0.3"/>
  <pageSetup orientation="landscape" horizontalDpi="1200" verticalDpi="1200" r:id="rId7"/>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81"/>
  <sheetViews>
    <sheetView topLeftCell="D265" workbookViewId="0">
      <selection activeCell="B280" sqref="B280:G280"/>
    </sheetView>
  </sheetViews>
  <sheetFormatPr defaultColWidth="9.140625" defaultRowHeight="16.5" x14ac:dyDescent="0.3"/>
  <cols>
    <col min="1" max="1" width="21.42578125" style="66" customWidth="1"/>
    <col min="2" max="2" width="13.42578125" style="78" customWidth="1"/>
    <col min="3" max="3" width="30.85546875" style="70" customWidth="1"/>
    <col min="4" max="4" width="60.5703125" style="66" customWidth="1"/>
    <col min="5" max="5" width="27.5703125" style="66" customWidth="1"/>
    <col min="6" max="6" width="14.85546875" style="69" customWidth="1"/>
    <col min="7" max="7" width="13.42578125" style="69" customWidth="1"/>
    <col min="8" max="8" width="12.85546875" style="69" customWidth="1"/>
    <col min="9" max="10" width="14.42578125" style="69" customWidth="1"/>
    <col min="11" max="16384" width="9.140625" style="66"/>
  </cols>
  <sheetData>
    <row r="1" spans="1:10" ht="57.75" customHeight="1" x14ac:dyDescent="0.3">
      <c r="A1" s="57" t="s">
        <v>511</v>
      </c>
      <c r="B1" s="57" t="s">
        <v>341</v>
      </c>
      <c r="C1" s="58" t="s">
        <v>606</v>
      </c>
      <c r="D1" s="57" t="s">
        <v>607</v>
      </c>
      <c r="E1" s="57" t="s">
        <v>5</v>
      </c>
      <c r="F1" s="60" t="s">
        <v>6</v>
      </c>
      <c r="G1" s="60" t="s">
        <v>7</v>
      </c>
      <c r="H1" s="60" t="s">
        <v>8</v>
      </c>
      <c r="I1" s="60" t="s">
        <v>608</v>
      </c>
      <c r="J1" s="60" t="s">
        <v>609</v>
      </c>
    </row>
    <row r="2" spans="1:10" x14ac:dyDescent="0.3">
      <c r="A2" s="67" t="s">
        <v>85</v>
      </c>
      <c r="B2" s="78">
        <v>1</v>
      </c>
      <c r="C2" s="71" t="s">
        <v>1</v>
      </c>
      <c r="E2" s="71"/>
      <c r="F2" s="65"/>
      <c r="G2" s="65"/>
      <c r="H2" s="65"/>
      <c r="I2" s="65"/>
      <c r="J2" s="65"/>
    </row>
    <row r="3" spans="1:10" x14ac:dyDescent="0.3">
      <c r="A3" s="67" t="s">
        <v>85</v>
      </c>
      <c r="B3" s="78">
        <v>1.1000000000000001</v>
      </c>
      <c r="D3" s="66" t="s">
        <v>0</v>
      </c>
      <c r="E3" s="66" t="s">
        <v>28</v>
      </c>
      <c r="F3" s="69">
        <v>5000</v>
      </c>
    </row>
    <row r="4" spans="1:10" x14ac:dyDescent="0.3">
      <c r="A4" s="67" t="s">
        <v>85</v>
      </c>
      <c r="B4" s="78">
        <v>2</v>
      </c>
      <c r="C4" s="71" t="s">
        <v>3</v>
      </c>
      <c r="E4" s="71"/>
      <c r="F4" s="65"/>
      <c r="G4" s="65"/>
      <c r="H4" s="65"/>
      <c r="I4" s="65"/>
      <c r="J4" s="65"/>
    </row>
    <row r="5" spans="1:10" x14ac:dyDescent="0.3">
      <c r="A5" s="67" t="s">
        <v>85</v>
      </c>
      <c r="B5" s="78">
        <v>2.1</v>
      </c>
      <c r="D5" s="66" t="s">
        <v>0</v>
      </c>
      <c r="E5" s="66" t="s">
        <v>28</v>
      </c>
      <c r="F5" s="69">
        <v>795000</v>
      </c>
    </row>
    <row r="6" spans="1:10" x14ac:dyDescent="0.3">
      <c r="A6" s="67" t="s">
        <v>85</v>
      </c>
      <c r="B6" s="78">
        <v>3</v>
      </c>
      <c r="C6" s="71" t="s">
        <v>2</v>
      </c>
      <c r="E6" s="71" t="s">
        <v>28</v>
      </c>
      <c r="F6" s="65">
        <v>71994</v>
      </c>
      <c r="G6" s="65"/>
      <c r="H6" s="65"/>
      <c r="I6" s="65"/>
      <c r="J6" s="65"/>
    </row>
    <row r="7" spans="1:10" x14ac:dyDescent="0.3">
      <c r="A7" s="67" t="s">
        <v>85</v>
      </c>
      <c r="B7" s="76">
        <v>14</v>
      </c>
      <c r="C7" s="63" t="s">
        <v>63</v>
      </c>
      <c r="D7" s="64"/>
      <c r="E7" s="63"/>
      <c r="F7" s="65"/>
      <c r="G7" s="65"/>
      <c r="H7" s="65"/>
      <c r="I7" s="65"/>
      <c r="J7" s="65"/>
    </row>
    <row r="8" spans="1:10" x14ac:dyDescent="0.3">
      <c r="A8" s="67" t="s">
        <v>85</v>
      </c>
      <c r="B8" s="76">
        <v>14.1</v>
      </c>
      <c r="C8" s="62"/>
      <c r="D8" s="64" t="s">
        <v>58</v>
      </c>
      <c r="E8" s="64"/>
    </row>
    <row r="9" spans="1:10" x14ac:dyDescent="0.3">
      <c r="A9" s="67" t="s">
        <v>85</v>
      </c>
      <c r="B9" s="76" t="s">
        <v>167</v>
      </c>
      <c r="C9" s="62"/>
      <c r="D9" s="64" t="s">
        <v>59</v>
      </c>
      <c r="E9" s="64" t="s">
        <v>64</v>
      </c>
      <c r="G9" s="69">
        <v>0</v>
      </c>
      <c r="H9" s="69">
        <v>200</v>
      </c>
      <c r="I9" s="69">
        <v>1001</v>
      </c>
      <c r="J9" s="69">
        <v>15000</v>
      </c>
    </row>
    <row r="10" spans="1:10" x14ac:dyDescent="0.3">
      <c r="A10" s="67" t="s">
        <v>85</v>
      </c>
      <c r="B10" s="76">
        <v>14.2</v>
      </c>
      <c r="C10" s="62"/>
      <c r="D10" s="64" t="s">
        <v>60</v>
      </c>
      <c r="E10" s="64" t="s">
        <v>64</v>
      </c>
      <c r="G10" s="69">
        <v>0</v>
      </c>
      <c r="H10" s="69">
        <v>200</v>
      </c>
      <c r="I10" s="69">
        <v>1001</v>
      </c>
      <c r="J10" s="69">
        <v>15000</v>
      </c>
    </row>
    <row r="11" spans="1:10" x14ac:dyDescent="0.3">
      <c r="A11" s="67" t="s">
        <v>85</v>
      </c>
      <c r="B11" s="76">
        <v>14.3</v>
      </c>
      <c r="C11" s="62"/>
      <c r="D11" s="64" t="s">
        <v>61</v>
      </c>
      <c r="E11" s="64" t="s">
        <v>64</v>
      </c>
      <c r="G11" s="69">
        <v>0</v>
      </c>
      <c r="H11" s="69">
        <v>200</v>
      </c>
      <c r="I11" s="69">
        <v>1001</v>
      </c>
      <c r="J11" s="69">
        <v>15000</v>
      </c>
    </row>
    <row r="12" spans="1:10" x14ac:dyDescent="0.3">
      <c r="A12" s="67" t="s">
        <v>85</v>
      </c>
      <c r="B12" s="76">
        <v>14.4</v>
      </c>
      <c r="C12" s="62"/>
      <c r="D12" s="64" t="s">
        <v>71</v>
      </c>
      <c r="E12" s="64" t="s">
        <v>64</v>
      </c>
      <c r="G12" s="69">
        <v>0</v>
      </c>
      <c r="H12" s="69">
        <v>200</v>
      </c>
      <c r="I12" s="69">
        <v>1001</v>
      </c>
      <c r="J12" s="69">
        <v>15000</v>
      </c>
    </row>
    <row r="13" spans="1:10" x14ac:dyDescent="0.3">
      <c r="A13" s="67" t="s">
        <v>85</v>
      </c>
      <c r="B13" s="76">
        <v>14.5</v>
      </c>
      <c r="C13" s="62"/>
      <c r="D13" s="64" t="s">
        <v>72</v>
      </c>
      <c r="E13" s="64" t="s">
        <v>64</v>
      </c>
      <c r="G13" s="69">
        <v>0</v>
      </c>
      <c r="H13" s="69">
        <v>200</v>
      </c>
      <c r="I13" s="69">
        <v>1001</v>
      </c>
      <c r="J13" s="69">
        <v>15000</v>
      </c>
    </row>
    <row r="14" spans="1:10" x14ac:dyDescent="0.3">
      <c r="A14" s="67" t="s">
        <v>85</v>
      </c>
      <c r="B14" s="76">
        <v>14.6</v>
      </c>
      <c r="C14" s="62"/>
      <c r="D14" s="64" t="s">
        <v>73</v>
      </c>
      <c r="E14" s="64"/>
    </row>
    <row r="15" spans="1:10" x14ac:dyDescent="0.3">
      <c r="A15" s="67" t="s">
        <v>85</v>
      </c>
      <c r="B15" s="76" t="s">
        <v>168</v>
      </c>
      <c r="C15" s="62"/>
      <c r="D15" s="64" t="s">
        <v>74</v>
      </c>
      <c r="E15" s="64" t="s">
        <v>64</v>
      </c>
      <c r="G15" s="69">
        <v>0</v>
      </c>
      <c r="H15" s="69">
        <v>200</v>
      </c>
      <c r="I15" s="69">
        <v>0</v>
      </c>
      <c r="J15" s="69">
        <v>1000</v>
      </c>
    </row>
    <row r="16" spans="1:10" x14ac:dyDescent="0.3">
      <c r="A16" s="67" t="s">
        <v>85</v>
      </c>
      <c r="B16" s="76">
        <v>14.7</v>
      </c>
      <c r="C16" s="62"/>
      <c r="D16" s="64" t="s">
        <v>75</v>
      </c>
      <c r="E16" s="64" t="s">
        <v>64</v>
      </c>
      <c r="G16" s="69">
        <v>0</v>
      </c>
      <c r="H16" s="69">
        <v>200</v>
      </c>
      <c r="I16" s="69">
        <v>50001</v>
      </c>
      <c r="J16" s="69">
        <v>100000</v>
      </c>
    </row>
    <row r="17" spans="1:10" x14ac:dyDescent="0.3">
      <c r="A17" s="67" t="s">
        <v>85</v>
      </c>
      <c r="B17" s="76">
        <v>14.8</v>
      </c>
      <c r="C17" s="62"/>
      <c r="D17" s="64" t="s">
        <v>76</v>
      </c>
      <c r="E17" s="64"/>
    </row>
    <row r="18" spans="1:10" x14ac:dyDescent="0.3">
      <c r="A18" s="67" t="s">
        <v>85</v>
      </c>
      <c r="B18" s="76" t="s">
        <v>169</v>
      </c>
      <c r="C18" s="62"/>
      <c r="D18" s="64" t="s">
        <v>77</v>
      </c>
      <c r="E18" s="64"/>
    </row>
    <row r="19" spans="1:10" x14ac:dyDescent="0.3">
      <c r="A19" s="67" t="s">
        <v>85</v>
      </c>
      <c r="B19" s="76" t="s">
        <v>172</v>
      </c>
      <c r="C19" s="62"/>
      <c r="D19" s="64" t="s">
        <v>78</v>
      </c>
      <c r="E19" s="64"/>
    </row>
    <row r="20" spans="1:10" x14ac:dyDescent="0.3">
      <c r="A20" s="67" t="s">
        <v>85</v>
      </c>
      <c r="B20" s="76" t="s">
        <v>173</v>
      </c>
      <c r="C20" s="62"/>
      <c r="D20" s="64" t="s">
        <v>79</v>
      </c>
      <c r="E20" s="64" t="s">
        <v>64</v>
      </c>
      <c r="G20" s="69">
        <v>0</v>
      </c>
      <c r="H20" s="69">
        <v>200</v>
      </c>
      <c r="I20" s="69">
        <v>250001</v>
      </c>
      <c r="J20" s="69">
        <v>500000</v>
      </c>
    </row>
    <row r="21" spans="1:10" x14ac:dyDescent="0.3">
      <c r="A21" s="67" t="s">
        <v>85</v>
      </c>
      <c r="B21" s="78">
        <v>15</v>
      </c>
      <c r="C21" s="71" t="s">
        <v>80</v>
      </c>
      <c r="E21" s="71"/>
      <c r="F21" s="65"/>
      <c r="G21" s="65"/>
      <c r="H21" s="65"/>
      <c r="I21" s="65"/>
      <c r="J21" s="65"/>
    </row>
    <row r="22" spans="1:10" x14ac:dyDescent="0.3">
      <c r="A22" s="67" t="s">
        <v>85</v>
      </c>
      <c r="B22" s="78">
        <v>15.1</v>
      </c>
      <c r="D22" s="66" t="s">
        <v>60</v>
      </c>
      <c r="E22" s="66" t="s">
        <v>64</v>
      </c>
      <c r="G22" s="69">
        <v>0</v>
      </c>
      <c r="H22" s="69">
        <v>200</v>
      </c>
      <c r="I22" s="69">
        <v>1001</v>
      </c>
      <c r="J22" s="69">
        <v>15000</v>
      </c>
    </row>
    <row r="23" spans="1:10" x14ac:dyDescent="0.3">
      <c r="A23" s="67" t="s">
        <v>85</v>
      </c>
      <c r="B23" s="78">
        <v>15.2</v>
      </c>
      <c r="D23" s="66" t="s">
        <v>58</v>
      </c>
    </row>
    <row r="24" spans="1:10" x14ac:dyDescent="0.3">
      <c r="A24" s="67" t="s">
        <v>85</v>
      </c>
      <c r="B24" s="78" t="s">
        <v>170</v>
      </c>
      <c r="D24" s="66" t="s">
        <v>59</v>
      </c>
      <c r="E24" s="66" t="s">
        <v>64</v>
      </c>
      <c r="G24" s="69">
        <v>0</v>
      </c>
      <c r="H24" s="69">
        <v>200</v>
      </c>
      <c r="I24" s="69">
        <v>1001</v>
      </c>
      <c r="J24" s="69">
        <v>15000</v>
      </c>
    </row>
    <row r="25" spans="1:10" x14ac:dyDescent="0.3">
      <c r="A25" s="67" t="s">
        <v>85</v>
      </c>
      <c r="B25" s="78">
        <v>15.3</v>
      </c>
      <c r="D25" s="66" t="s">
        <v>61</v>
      </c>
      <c r="E25" s="66" t="s">
        <v>64</v>
      </c>
      <c r="G25" s="69">
        <v>0</v>
      </c>
      <c r="H25" s="69">
        <v>200</v>
      </c>
      <c r="I25" s="69">
        <v>1001</v>
      </c>
      <c r="J25" s="69">
        <v>15000</v>
      </c>
    </row>
    <row r="26" spans="1:10" x14ac:dyDescent="0.3">
      <c r="A26" s="67" t="s">
        <v>85</v>
      </c>
      <c r="B26" s="78">
        <v>15.4</v>
      </c>
      <c r="D26" s="66" t="s">
        <v>71</v>
      </c>
      <c r="E26" s="66" t="s">
        <v>64</v>
      </c>
      <c r="G26" s="69">
        <v>0</v>
      </c>
      <c r="H26" s="69">
        <v>200</v>
      </c>
      <c r="I26" s="69">
        <v>1001</v>
      </c>
      <c r="J26" s="69">
        <v>15000</v>
      </c>
    </row>
    <row r="27" spans="1:10" x14ac:dyDescent="0.3">
      <c r="A27" s="67" t="s">
        <v>85</v>
      </c>
      <c r="B27" s="78">
        <v>15.5</v>
      </c>
      <c r="D27" s="66" t="s">
        <v>72</v>
      </c>
      <c r="E27" s="66" t="s">
        <v>64</v>
      </c>
      <c r="G27" s="69">
        <v>0</v>
      </c>
      <c r="H27" s="69">
        <v>200</v>
      </c>
      <c r="I27" s="69">
        <v>1001</v>
      </c>
      <c r="J27" s="69">
        <v>15000</v>
      </c>
    </row>
    <row r="28" spans="1:10" x14ac:dyDescent="0.3">
      <c r="A28" s="67" t="s">
        <v>85</v>
      </c>
      <c r="B28" s="78">
        <v>15.6</v>
      </c>
      <c r="D28" s="66" t="s">
        <v>73</v>
      </c>
    </row>
    <row r="29" spans="1:10" x14ac:dyDescent="0.3">
      <c r="A29" s="67" t="s">
        <v>85</v>
      </c>
      <c r="B29" s="78" t="s">
        <v>171</v>
      </c>
      <c r="D29" s="66" t="s">
        <v>74</v>
      </c>
      <c r="E29" s="66" t="s">
        <v>64</v>
      </c>
      <c r="G29" s="69">
        <v>0</v>
      </c>
      <c r="H29" s="69">
        <v>200</v>
      </c>
      <c r="I29" s="69">
        <v>0</v>
      </c>
      <c r="J29" s="69">
        <v>1000</v>
      </c>
    </row>
    <row r="30" spans="1:10" x14ac:dyDescent="0.3">
      <c r="A30" s="67" t="s">
        <v>85</v>
      </c>
      <c r="B30" s="78">
        <v>15.7</v>
      </c>
      <c r="D30" s="66" t="s">
        <v>75</v>
      </c>
      <c r="E30" s="66" t="s">
        <v>64</v>
      </c>
      <c r="G30" s="69">
        <v>0</v>
      </c>
      <c r="H30" s="69">
        <v>200</v>
      </c>
      <c r="I30" s="69">
        <v>50001</v>
      </c>
      <c r="J30" s="69">
        <v>100000</v>
      </c>
    </row>
    <row r="31" spans="1:10" x14ac:dyDescent="0.3">
      <c r="A31" s="67" t="s">
        <v>85</v>
      </c>
      <c r="B31" s="78">
        <v>15.8</v>
      </c>
      <c r="D31" s="66" t="s">
        <v>76</v>
      </c>
    </row>
    <row r="32" spans="1:10" x14ac:dyDescent="0.3">
      <c r="A32" s="67" t="s">
        <v>85</v>
      </c>
      <c r="B32" s="78" t="s">
        <v>174</v>
      </c>
      <c r="D32" s="66" t="s">
        <v>77</v>
      </c>
    </row>
    <row r="33" spans="1:10" x14ac:dyDescent="0.3">
      <c r="A33" s="67" t="s">
        <v>85</v>
      </c>
      <c r="B33" s="78" t="s">
        <v>175</v>
      </c>
      <c r="D33" s="66" t="s">
        <v>78</v>
      </c>
    </row>
    <row r="34" spans="1:10" x14ac:dyDescent="0.3">
      <c r="A34" s="67" t="s">
        <v>85</v>
      </c>
      <c r="B34" s="78" t="s">
        <v>176</v>
      </c>
      <c r="D34" s="66" t="s">
        <v>81</v>
      </c>
      <c r="E34" s="66" t="s">
        <v>64</v>
      </c>
      <c r="G34" s="69">
        <v>0</v>
      </c>
      <c r="H34" s="69">
        <v>200</v>
      </c>
      <c r="I34" s="69">
        <v>250001</v>
      </c>
      <c r="J34" s="69">
        <v>500000</v>
      </c>
    </row>
    <row r="35" spans="1:10" x14ac:dyDescent="0.3">
      <c r="A35" s="67" t="s">
        <v>86</v>
      </c>
      <c r="B35" s="78">
        <v>17</v>
      </c>
      <c r="C35" s="71" t="s">
        <v>99</v>
      </c>
      <c r="E35" s="71"/>
      <c r="F35" s="65"/>
      <c r="G35" s="65"/>
      <c r="H35" s="65"/>
      <c r="I35" s="65"/>
      <c r="J35" s="65"/>
    </row>
    <row r="36" spans="1:10" x14ac:dyDescent="0.3">
      <c r="A36" s="67" t="s">
        <v>86</v>
      </c>
      <c r="B36" s="78">
        <v>17.100000000000001</v>
      </c>
      <c r="D36" s="66" t="s">
        <v>100</v>
      </c>
    </row>
    <row r="37" spans="1:10" x14ac:dyDescent="0.3">
      <c r="A37" s="67" t="s">
        <v>86</v>
      </c>
      <c r="B37" s="78" t="s">
        <v>177</v>
      </c>
      <c r="D37" s="66" t="s">
        <v>60</v>
      </c>
      <c r="E37" s="66" t="s">
        <v>64</v>
      </c>
      <c r="G37" s="69">
        <v>0</v>
      </c>
      <c r="H37" s="69">
        <v>200</v>
      </c>
      <c r="I37" s="69">
        <v>15001</v>
      </c>
      <c r="J37" s="69">
        <v>50000</v>
      </c>
    </row>
    <row r="38" spans="1:10" x14ac:dyDescent="0.3">
      <c r="A38" s="67" t="s">
        <v>86</v>
      </c>
      <c r="B38" s="78" t="s">
        <v>178</v>
      </c>
      <c r="D38" s="66" t="s">
        <v>117</v>
      </c>
      <c r="E38" s="66" t="s">
        <v>64</v>
      </c>
      <c r="G38" s="69">
        <v>0</v>
      </c>
      <c r="H38" s="69">
        <v>200</v>
      </c>
      <c r="I38" s="69">
        <v>1001</v>
      </c>
      <c r="J38" s="69">
        <v>15000</v>
      </c>
    </row>
    <row r="39" spans="1:10" x14ac:dyDescent="0.3">
      <c r="A39" s="67" t="s">
        <v>86</v>
      </c>
      <c r="B39" s="78" t="s">
        <v>179</v>
      </c>
      <c r="D39" s="66" t="s">
        <v>107</v>
      </c>
    </row>
    <row r="40" spans="1:10" x14ac:dyDescent="0.3">
      <c r="A40" s="67" t="s">
        <v>86</v>
      </c>
      <c r="B40" s="78" t="s">
        <v>188</v>
      </c>
      <c r="D40" s="66" t="s">
        <v>60</v>
      </c>
      <c r="E40" s="66" t="s">
        <v>64</v>
      </c>
      <c r="G40" s="69">
        <v>0</v>
      </c>
      <c r="H40" s="69">
        <v>200</v>
      </c>
      <c r="I40" s="69">
        <v>1001</v>
      </c>
      <c r="J40" s="69">
        <v>15000</v>
      </c>
    </row>
    <row r="41" spans="1:10" x14ac:dyDescent="0.3">
      <c r="A41" s="67" t="s">
        <v>86</v>
      </c>
      <c r="B41" s="78" t="s">
        <v>189</v>
      </c>
      <c r="D41" s="66" t="s">
        <v>108</v>
      </c>
      <c r="E41" s="66" t="s">
        <v>122</v>
      </c>
      <c r="G41" s="69">
        <v>15001</v>
      </c>
      <c r="H41" s="69">
        <v>50000</v>
      </c>
      <c r="I41" s="69">
        <v>0</v>
      </c>
      <c r="J41" s="69">
        <v>1000</v>
      </c>
    </row>
    <row r="42" spans="1:10" x14ac:dyDescent="0.3">
      <c r="A42" s="67" t="s">
        <v>86</v>
      </c>
      <c r="B42" s="78" t="s">
        <v>190</v>
      </c>
      <c r="D42" s="66" t="s">
        <v>109</v>
      </c>
    </row>
    <row r="43" spans="1:10" x14ac:dyDescent="0.3">
      <c r="A43" s="67" t="s">
        <v>86</v>
      </c>
      <c r="B43" s="78" t="s">
        <v>191</v>
      </c>
      <c r="D43" s="66" t="s">
        <v>60</v>
      </c>
      <c r="E43" s="66" t="s">
        <v>64</v>
      </c>
      <c r="G43" s="69">
        <v>0</v>
      </c>
      <c r="H43" s="69">
        <v>200</v>
      </c>
      <c r="I43" s="69">
        <v>1001</v>
      </c>
      <c r="J43" s="69">
        <v>15000</v>
      </c>
    </row>
    <row r="44" spans="1:10" x14ac:dyDescent="0.3">
      <c r="A44" s="67" t="s">
        <v>86</v>
      </c>
      <c r="B44" s="78" t="s">
        <v>180</v>
      </c>
      <c r="D44" s="66" t="s">
        <v>110</v>
      </c>
    </row>
    <row r="45" spans="1:10" x14ac:dyDescent="0.3">
      <c r="A45" s="67" t="s">
        <v>86</v>
      </c>
      <c r="B45" s="78" t="s">
        <v>192</v>
      </c>
      <c r="D45" s="66" t="s">
        <v>111</v>
      </c>
      <c r="E45" s="66" t="s">
        <v>64</v>
      </c>
      <c r="G45" s="69">
        <v>0</v>
      </c>
      <c r="H45" s="69">
        <v>200</v>
      </c>
      <c r="I45" s="69">
        <v>15001</v>
      </c>
      <c r="J45" s="69">
        <v>50000</v>
      </c>
    </row>
    <row r="46" spans="1:10" x14ac:dyDescent="0.3">
      <c r="A46" s="67" t="s">
        <v>86</v>
      </c>
      <c r="B46" s="78" t="s">
        <v>181</v>
      </c>
      <c r="D46" s="66" t="s">
        <v>118</v>
      </c>
      <c r="E46" s="66" t="s">
        <v>64</v>
      </c>
      <c r="G46" s="69">
        <v>0</v>
      </c>
      <c r="H46" s="69">
        <v>200</v>
      </c>
      <c r="I46" s="69">
        <v>1001</v>
      </c>
      <c r="J46" s="69">
        <v>15000</v>
      </c>
    </row>
    <row r="47" spans="1:10" x14ac:dyDescent="0.3">
      <c r="A47" s="67" t="s">
        <v>86</v>
      </c>
      <c r="B47" s="78">
        <v>18</v>
      </c>
      <c r="C47" s="71" t="s">
        <v>112</v>
      </c>
      <c r="E47" s="71" t="s">
        <v>123</v>
      </c>
      <c r="F47" s="65">
        <v>135868</v>
      </c>
      <c r="G47" s="65"/>
      <c r="H47" s="65"/>
      <c r="I47" s="65">
        <v>1000001</v>
      </c>
      <c r="J47" s="65">
        <v>5000000</v>
      </c>
    </row>
    <row r="48" spans="1:10" x14ac:dyDescent="0.3">
      <c r="A48" s="67" t="s">
        <v>86</v>
      </c>
      <c r="B48" s="78">
        <v>18.100000000000001</v>
      </c>
      <c r="D48" s="66" t="s">
        <v>113</v>
      </c>
    </row>
    <row r="49" spans="1:10" x14ac:dyDescent="0.3">
      <c r="A49" s="67" t="s">
        <v>86</v>
      </c>
      <c r="B49" s="78" t="s">
        <v>182</v>
      </c>
      <c r="D49" s="66" t="s">
        <v>119</v>
      </c>
    </row>
    <row r="50" spans="1:10" x14ac:dyDescent="0.3">
      <c r="A50" s="67" t="s">
        <v>86</v>
      </c>
      <c r="B50" s="78" t="s">
        <v>183</v>
      </c>
      <c r="D50" s="66" t="s">
        <v>120</v>
      </c>
    </row>
    <row r="51" spans="1:10" x14ac:dyDescent="0.3">
      <c r="A51" s="67" t="s">
        <v>86</v>
      </c>
      <c r="B51" s="78" t="s">
        <v>184</v>
      </c>
      <c r="D51" s="66" t="s">
        <v>121</v>
      </c>
    </row>
    <row r="52" spans="1:10" x14ac:dyDescent="0.3">
      <c r="A52" s="67" t="s">
        <v>86</v>
      </c>
      <c r="B52" s="78" t="s">
        <v>193</v>
      </c>
      <c r="D52" s="66" t="s">
        <v>114</v>
      </c>
    </row>
    <row r="53" spans="1:10" x14ac:dyDescent="0.3">
      <c r="A53" s="67" t="s">
        <v>86</v>
      </c>
      <c r="B53" s="78" t="s">
        <v>185</v>
      </c>
      <c r="D53" s="66" t="s">
        <v>115</v>
      </c>
    </row>
    <row r="54" spans="1:10" x14ac:dyDescent="0.3">
      <c r="A54" s="67" t="s">
        <v>86</v>
      </c>
      <c r="B54" s="78" t="s">
        <v>186</v>
      </c>
      <c r="D54" s="66" t="s">
        <v>116</v>
      </c>
    </row>
    <row r="55" spans="1:10" x14ac:dyDescent="0.3">
      <c r="A55" s="67" t="s">
        <v>86</v>
      </c>
      <c r="B55" s="78" t="s">
        <v>187</v>
      </c>
      <c r="D55" s="66" t="s">
        <v>60</v>
      </c>
    </row>
    <row r="56" spans="1:10" x14ac:dyDescent="0.3">
      <c r="A56" s="67" t="s">
        <v>86</v>
      </c>
      <c r="B56" s="78">
        <v>18.2</v>
      </c>
      <c r="D56" s="66" t="s">
        <v>60</v>
      </c>
    </row>
    <row r="57" spans="1:10" x14ac:dyDescent="0.3">
      <c r="A57" s="67" t="s">
        <v>86</v>
      </c>
      <c r="B57" s="78">
        <v>19</v>
      </c>
      <c r="C57" s="71" t="s">
        <v>124</v>
      </c>
      <c r="E57" s="71" t="s">
        <v>64</v>
      </c>
      <c r="F57" s="65"/>
      <c r="G57" s="65">
        <v>100001</v>
      </c>
      <c r="H57" s="65">
        <v>1000000</v>
      </c>
      <c r="I57" s="65">
        <v>5000001</v>
      </c>
      <c r="J57" s="65">
        <v>25000000</v>
      </c>
    </row>
    <row r="58" spans="1:10" x14ac:dyDescent="0.3">
      <c r="A58" s="67" t="s">
        <v>86</v>
      </c>
      <c r="B58" s="78">
        <v>27.24</v>
      </c>
      <c r="C58" s="70" t="s">
        <v>2</v>
      </c>
    </row>
    <row r="59" spans="1:10" x14ac:dyDescent="0.3">
      <c r="A59" s="67" t="s">
        <v>86</v>
      </c>
      <c r="B59" s="78" t="s">
        <v>203</v>
      </c>
      <c r="D59" s="66" t="s">
        <v>60</v>
      </c>
      <c r="E59" s="66" t="s">
        <v>89</v>
      </c>
      <c r="G59" s="69">
        <v>201</v>
      </c>
      <c r="H59" s="69">
        <v>1000</v>
      </c>
      <c r="I59" s="69">
        <v>15001</v>
      </c>
      <c r="J59" s="69">
        <v>50000</v>
      </c>
    </row>
    <row r="60" spans="1:10" x14ac:dyDescent="0.3">
      <c r="A60" s="67" t="s">
        <v>86</v>
      </c>
      <c r="B60" s="78" t="s">
        <v>204</v>
      </c>
      <c r="D60" s="66" t="s">
        <v>21</v>
      </c>
      <c r="E60" s="66" t="s">
        <v>64</v>
      </c>
      <c r="G60" s="69">
        <v>2501</v>
      </c>
      <c r="H60" s="69">
        <v>5000</v>
      </c>
      <c r="I60" s="69">
        <v>1000001</v>
      </c>
      <c r="J60" s="69">
        <v>5000000</v>
      </c>
    </row>
    <row r="61" spans="1:10" x14ac:dyDescent="0.3">
      <c r="A61" s="67" t="s">
        <v>86</v>
      </c>
      <c r="B61" s="78" t="s">
        <v>205</v>
      </c>
      <c r="D61" s="66" t="s">
        <v>104</v>
      </c>
      <c r="E61" s="66" t="s">
        <v>64</v>
      </c>
      <c r="G61" s="69">
        <v>0</v>
      </c>
      <c r="H61" s="69">
        <v>200</v>
      </c>
      <c r="I61" s="69">
        <v>0</v>
      </c>
      <c r="J61" s="69">
        <v>1000</v>
      </c>
    </row>
    <row r="62" spans="1:10" x14ac:dyDescent="0.3">
      <c r="A62" s="67" t="s">
        <v>86</v>
      </c>
      <c r="B62" s="78" t="s">
        <v>209</v>
      </c>
      <c r="D62" s="66" t="s">
        <v>224</v>
      </c>
      <c r="E62" s="66" t="s">
        <v>89</v>
      </c>
      <c r="G62" s="69">
        <v>100001</v>
      </c>
      <c r="H62" s="69">
        <v>1000000</v>
      </c>
      <c r="I62" s="69">
        <v>5000001</v>
      </c>
      <c r="J62" s="69">
        <v>25000000</v>
      </c>
    </row>
    <row r="63" spans="1:10" x14ac:dyDescent="0.3">
      <c r="A63" s="67" t="s">
        <v>86</v>
      </c>
      <c r="B63" s="78" t="s">
        <v>210</v>
      </c>
      <c r="D63" s="66" t="s">
        <v>99</v>
      </c>
    </row>
    <row r="64" spans="1:10" x14ac:dyDescent="0.3">
      <c r="A64" s="67" t="s">
        <v>86</v>
      </c>
      <c r="B64" s="78" t="s">
        <v>211</v>
      </c>
      <c r="D64" s="66" t="s">
        <v>100</v>
      </c>
    </row>
    <row r="65" spans="1:10" x14ac:dyDescent="0.3">
      <c r="A65" s="67" t="s">
        <v>86</v>
      </c>
      <c r="B65" s="78" t="s">
        <v>212</v>
      </c>
      <c r="D65" s="66" t="s">
        <v>60</v>
      </c>
      <c r="E65" s="66" t="s">
        <v>64</v>
      </c>
      <c r="G65" s="69">
        <v>0</v>
      </c>
      <c r="H65" s="69">
        <v>200</v>
      </c>
      <c r="I65" s="69">
        <v>50001</v>
      </c>
      <c r="J65" s="69">
        <v>100000</v>
      </c>
    </row>
    <row r="66" spans="1:10" x14ac:dyDescent="0.3">
      <c r="A66" s="67" t="s">
        <v>86</v>
      </c>
      <c r="B66" s="78" t="s">
        <v>213</v>
      </c>
      <c r="D66" s="66" t="s">
        <v>117</v>
      </c>
      <c r="E66" s="66" t="s">
        <v>64</v>
      </c>
      <c r="G66" s="69">
        <v>0</v>
      </c>
      <c r="H66" s="69">
        <v>200</v>
      </c>
      <c r="I66" s="69">
        <v>15001</v>
      </c>
      <c r="J66" s="69">
        <v>50000</v>
      </c>
    </row>
    <row r="67" spans="1:10" x14ac:dyDescent="0.3">
      <c r="A67" s="67" t="s">
        <v>86</v>
      </c>
      <c r="B67" s="78" t="s">
        <v>214</v>
      </c>
      <c r="D67" s="66" t="s">
        <v>107</v>
      </c>
    </row>
    <row r="68" spans="1:10" x14ac:dyDescent="0.3">
      <c r="A68" s="67" t="s">
        <v>86</v>
      </c>
      <c r="B68" s="78" t="s">
        <v>215</v>
      </c>
      <c r="D68" s="66" t="s">
        <v>60</v>
      </c>
      <c r="E68" s="66" t="s">
        <v>64</v>
      </c>
      <c r="G68" s="69">
        <v>0</v>
      </c>
      <c r="H68" s="69">
        <v>200</v>
      </c>
      <c r="I68" s="69">
        <v>1001</v>
      </c>
      <c r="J68" s="69">
        <v>15000</v>
      </c>
    </row>
    <row r="69" spans="1:10" x14ac:dyDescent="0.3">
      <c r="A69" s="67" t="s">
        <v>86</v>
      </c>
      <c r="B69" s="78" t="s">
        <v>216</v>
      </c>
      <c r="D69" s="66" t="s">
        <v>225</v>
      </c>
    </row>
    <row r="70" spans="1:10" x14ac:dyDescent="0.3">
      <c r="A70" s="67" t="s">
        <v>86</v>
      </c>
      <c r="B70" s="78" t="s">
        <v>226</v>
      </c>
      <c r="D70" s="66" t="s">
        <v>60</v>
      </c>
      <c r="E70" s="66" t="s">
        <v>64</v>
      </c>
      <c r="G70" s="69">
        <v>0</v>
      </c>
      <c r="H70" s="69">
        <v>200</v>
      </c>
      <c r="I70" s="69">
        <v>1001</v>
      </c>
      <c r="J70" s="69">
        <v>15000</v>
      </c>
    </row>
    <row r="71" spans="1:10" x14ac:dyDescent="0.3">
      <c r="A71" s="67" t="s">
        <v>86</v>
      </c>
      <c r="B71" s="78" t="s">
        <v>217</v>
      </c>
      <c r="D71" s="66" t="s">
        <v>110</v>
      </c>
    </row>
    <row r="72" spans="1:10" x14ac:dyDescent="0.3">
      <c r="A72" s="67" t="s">
        <v>86</v>
      </c>
      <c r="B72" s="78" t="s">
        <v>218</v>
      </c>
      <c r="D72" s="66" t="s">
        <v>111</v>
      </c>
      <c r="E72" s="66" t="s">
        <v>64</v>
      </c>
      <c r="G72" s="69">
        <v>0</v>
      </c>
      <c r="H72" s="69">
        <v>200</v>
      </c>
      <c r="I72" s="69">
        <v>15001</v>
      </c>
      <c r="J72" s="69">
        <v>50000</v>
      </c>
    </row>
    <row r="73" spans="1:10" x14ac:dyDescent="0.3">
      <c r="A73" s="67" t="s">
        <v>86</v>
      </c>
      <c r="B73" s="78" t="s">
        <v>219</v>
      </c>
      <c r="D73" s="66" t="s">
        <v>118</v>
      </c>
      <c r="E73" s="66" t="s">
        <v>64</v>
      </c>
      <c r="G73" s="69">
        <v>0</v>
      </c>
      <c r="H73" s="69">
        <v>200</v>
      </c>
      <c r="I73" s="69">
        <v>1001</v>
      </c>
      <c r="J73" s="69">
        <v>15000</v>
      </c>
    </row>
    <row r="74" spans="1:10" x14ac:dyDescent="0.3">
      <c r="A74" s="67" t="s">
        <v>86</v>
      </c>
      <c r="B74" s="78" t="s">
        <v>220</v>
      </c>
      <c r="D74" s="66" t="s">
        <v>112</v>
      </c>
      <c r="E74" s="66" t="s">
        <v>64</v>
      </c>
      <c r="G74" s="69">
        <v>0</v>
      </c>
      <c r="H74" s="69">
        <v>200</v>
      </c>
      <c r="I74" s="69">
        <v>1000001</v>
      </c>
      <c r="J74" s="69">
        <v>5000000</v>
      </c>
    </row>
    <row r="75" spans="1:10" x14ac:dyDescent="0.3">
      <c r="A75" s="67" t="s">
        <v>86</v>
      </c>
      <c r="B75" s="78" t="s">
        <v>221</v>
      </c>
      <c r="D75" s="66" t="s">
        <v>113</v>
      </c>
    </row>
    <row r="76" spans="1:10" x14ac:dyDescent="0.3">
      <c r="A76" s="67" t="s">
        <v>86</v>
      </c>
      <c r="B76" s="78" t="s">
        <v>222</v>
      </c>
      <c r="D76" s="66" t="s">
        <v>119</v>
      </c>
    </row>
    <row r="77" spans="1:10" x14ac:dyDescent="0.3">
      <c r="A77" s="67" t="s">
        <v>86</v>
      </c>
      <c r="B77" s="78" t="s">
        <v>223</v>
      </c>
      <c r="D77" s="66" t="s">
        <v>120</v>
      </c>
    </row>
    <row r="78" spans="1:10" x14ac:dyDescent="0.3">
      <c r="A78" s="67" t="s">
        <v>86</v>
      </c>
      <c r="B78" s="78" t="s">
        <v>227</v>
      </c>
      <c r="D78" s="66" t="s">
        <v>121</v>
      </c>
    </row>
    <row r="79" spans="1:10" x14ac:dyDescent="0.3">
      <c r="A79" s="67" t="s">
        <v>86</v>
      </c>
      <c r="B79" s="78" t="s">
        <v>228</v>
      </c>
      <c r="D79" s="66" t="s">
        <v>114</v>
      </c>
    </row>
    <row r="80" spans="1:10" x14ac:dyDescent="0.3">
      <c r="A80" s="67" t="s">
        <v>86</v>
      </c>
      <c r="B80" s="78" t="s">
        <v>229</v>
      </c>
      <c r="D80" s="66" t="s">
        <v>115</v>
      </c>
    </row>
    <row r="81" spans="1:10" x14ac:dyDescent="0.3">
      <c r="A81" s="67" t="s">
        <v>86</v>
      </c>
      <c r="B81" s="78" t="s">
        <v>230</v>
      </c>
      <c r="D81" s="66" t="s">
        <v>116</v>
      </c>
    </row>
    <row r="82" spans="1:10" x14ac:dyDescent="0.3">
      <c r="A82" s="67" t="s">
        <v>86</v>
      </c>
      <c r="B82" s="78" t="s">
        <v>231</v>
      </c>
      <c r="D82" s="66" t="s">
        <v>60</v>
      </c>
    </row>
    <row r="83" spans="1:10" x14ac:dyDescent="0.3">
      <c r="A83" s="67" t="s">
        <v>86</v>
      </c>
      <c r="B83" s="78" t="s">
        <v>232</v>
      </c>
      <c r="D83" s="66" t="s">
        <v>60</v>
      </c>
    </row>
    <row r="84" spans="1:10" x14ac:dyDescent="0.3">
      <c r="A84" s="67" t="s">
        <v>86</v>
      </c>
      <c r="B84" s="78" t="s">
        <v>233</v>
      </c>
      <c r="D84" s="66" t="s">
        <v>243</v>
      </c>
      <c r="E84" s="66" t="s">
        <v>123</v>
      </c>
      <c r="F84" s="69">
        <v>575907</v>
      </c>
      <c r="I84" s="69">
        <v>1000001</v>
      </c>
      <c r="J84" s="69">
        <v>5000000</v>
      </c>
    </row>
    <row r="85" spans="1:10" x14ac:dyDescent="0.3">
      <c r="A85" s="67" t="s">
        <v>86</v>
      </c>
      <c r="B85" s="78" t="s">
        <v>234</v>
      </c>
      <c r="D85" s="66" t="s">
        <v>244</v>
      </c>
    </row>
    <row r="86" spans="1:10" x14ac:dyDescent="0.3">
      <c r="A86" s="67" t="s">
        <v>86</v>
      </c>
      <c r="B86" s="78" t="s">
        <v>235</v>
      </c>
      <c r="D86" s="66" t="s">
        <v>246</v>
      </c>
    </row>
    <row r="87" spans="1:10" x14ac:dyDescent="0.3">
      <c r="A87" s="67" t="s">
        <v>86</v>
      </c>
      <c r="B87" s="78" t="s">
        <v>236</v>
      </c>
      <c r="D87" s="66" t="s">
        <v>247</v>
      </c>
    </row>
    <row r="88" spans="1:10" x14ac:dyDescent="0.3">
      <c r="A88" s="67" t="s">
        <v>86</v>
      </c>
      <c r="B88" s="78" t="s">
        <v>237</v>
      </c>
      <c r="D88" s="66" t="s">
        <v>248</v>
      </c>
    </row>
    <row r="89" spans="1:10" x14ac:dyDescent="0.3">
      <c r="A89" s="67" t="s">
        <v>86</v>
      </c>
      <c r="B89" s="78" t="s">
        <v>238</v>
      </c>
      <c r="D89" s="66" t="s">
        <v>249</v>
      </c>
    </row>
    <row r="90" spans="1:10" x14ac:dyDescent="0.3">
      <c r="A90" s="67" t="s">
        <v>86</v>
      </c>
      <c r="B90" s="78" t="s">
        <v>239</v>
      </c>
      <c r="D90" s="66" t="s">
        <v>245</v>
      </c>
    </row>
    <row r="91" spans="1:10" x14ac:dyDescent="0.3">
      <c r="A91" s="67" t="s">
        <v>86</v>
      </c>
      <c r="B91" s="78" t="s">
        <v>240</v>
      </c>
      <c r="D91" s="66" t="s">
        <v>250</v>
      </c>
    </row>
    <row r="92" spans="1:10" x14ac:dyDescent="0.3">
      <c r="A92" s="67" t="s">
        <v>86</v>
      </c>
      <c r="B92" s="78" t="s">
        <v>241</v>
      </c>
      <c r="D92" s="66" t="s">
        <v>251</v>
      </c>
    </row>
    <row r="93" spans="1:10" x14ac:dyDescent="0.3">
      <c r="A93" s="67" t="s">
        <v>86</v>
      </c>
      <c r="B93" s="78" t="s">
        <v>242</v>
      </c>
      <c r="D93" s="66" t="s">
        <v>252</v>
      </c>
    </row>
    <row r="94" spans="1:10" x14ac:dyDescent="0.3">
      <c r="A94" s="67" t="s">
        <v>86</v>
      </c>
      <c r="B94" s="78" t="s">
        <v>253</v>
      </c>
      <c r="D94" s="66" t="s">
        <v>269</v>
      </c>
    </row>
    <row r="95" spans="1:10" x14ac:dyDescent="0.3">
      <c r="A95" s="67" t="s">
        <v>86</v>
      </c>
      <c r="B95" s="78" t="s">
        <v>254</v>
      </c>
      <c r="D95" s="66" t="s">
        <v>278</v>
      </c>
    </row>
    <row r="96" spans="1:10" x14ac:dyDescent="0.3">
      <c r="A96" s="67" t="s">
        <v>86</v>
      </c>
      <c r="B96" s="78" t="s">
        <v>255</v>
      </c>
      <c r="D96" s="66" t="s">
        <v>116</v>
      </c>
    </row>
    <row r="97" spans="1:10" x14ac:dyDescent="0.3">
      <c r="A97" s="67" t="s">
        <v>86</v>
      </c>
      <c r="B97" s="78" t="s">
        <v>256</v>
      </c>
      <c r="D97" s="66" t="s">
        <v>60</v>
      </c>
    </row>
    <row r="98" spans="1:10" x14ac:dyDescent="0.3">
      <c r="A98" s="67" t="s">
        <v>86</v>
      </c>
      <c r="B98" s="78" t="s">
        <v>257</v>
      </c>
      <c r="D98" s="66" t="s">
        <v>270</v>
      </c>
    </row>
    <row r="99" spans="1:10" x14ac:dyDescent="0.3">
      <c r="A99" s="67" t="s">
        <v>86</v>
      </c>
      <c r="B99" s="78" t="s">
        <v>258</v>
      </c>
      <c r="D99" s="66" t="s">
        <v>279</v>
      </c>
    </row>
    <row r="100" spans="1:10" x14ac:dyDescent="0.3">
      <c r="A100" s="67" t="s">
        <v>86</v>
      </c>
      <c r="B100" s="78" t="s">
        <v>259</v>
      </c>
      <c r="D100" s="66" t="s">
        <v>280</v>
      </c>
    </row>
    <row r="101" spans="1:10" x14ac:dyDescent="0.3">
      <c r="A101" s="67" t="s">
        <v>86</v>
      </c>
      <c r="B101" s="78" t="s">
        <v>260</v>
      </c>
      <c r="D101" s="66" t="s">
        <v>281</v>
      </c>
    </row>
    <row r="102" spans="1:10" x14ac:dyDescent="0.3">
      <c r="A102" s="67" t="s">
        <v>86</v>
      </c>
      <c r="B102" s="78" t="s">
        <v>261</v>
      </c>
      <c r="D102" s="66" t="s">
        <v>60</v>
      </c>
    </row>
    <row r="103" spans="1:10" x14ac:dyDescent="0.3">
      <c r="A103" s="67" t="s">
        <v>86</v>
      </c>
      <c r="B103" s="78" t="s">
        <v>262</v>
      </c>
      <c r="D103" s="66" t="s">
        <v>271</v>
      </c>
    </row>
    <row r="104" spans="1:10" x14ac:dyDescent="0.3">
      <c r="A104" s="67" t="s">
        <v>86</v>
      </c>
      <c r="B104" s="78" t="s">
        <v>263</v>
      </c>
      <c r="D104" s="66" t="s">
        <v>272</v>
      </c>
    </row>
    <row r="105" spans="1:10" x14ac:dyDescent="0.3">
      <c r="A105" s="67" t="s">
        <v>86</v>
      </c>
      <c r="B105" s="78" t="s">
        <v>264</v>
      </c>
      <c r="D105" s="66" t="s">
        <v>273</v>
      </c>
    </row>
    <row r="106" spans="1:10" x14ac:dyDescent="0.3">
      <c r="A106" s="67" t="s">
        <v>86</v>
      </c>
      <c r="B106" s="78" t="s">
        <v>265</v>
      </c>
      <c r="D106" s="66" t="s">
        <v>274</v>
      </c>
    </row>
    <row r="107" spans="1:10" x14ac:dyDescent="0.3">
      <c r="A107" s="67" t="s">
        <v>86</v>
      </c>
      <c r="B107" s="78" t="s">
        <v>266</v>
      </c>
      <c r="D107" s="66" t="s">
        <v>275</v>
      </c>
      <c r="E107" s="66" t="s">
        <v>64</v>
      </c>
      <c r="G107" s="69">
        <v>0</v>
      </c>
      <c r="H107" s="69">
        <v>200</v>
      </c>
      <c r="I107" s="69">
        <v>100001</v>
      </c>
      <c r="J107" s="69">
        <v>250000</v>
      </c>
    </row>
    <row r="108" spans="1:10" x14ac:dyDescent="0.3">
      <c r="A108" s="67" t="s">
        <v>86</v>
      </c>
      <c r="B108" s="78" t="s">
        <v>267</v>
      </c>
      <c r="D108" s="66" t="s">
        <v>276</v>
      </c>
      <c r="E108" s="66" t="s">
        <v>64</v>
      </c>
      <c r="G108" s="69">
        <v>0</v>
      </c>
      <c r="H108" s="69">
        <v>200</v>
      </c>
      <c r="I108" s="69">
        <v>500001</v>
      </c>
      <c r="J108" s="69">
        <v>1000000</v>
      </c>
    </row>
    <row r="109" spans="1:10" x14ac:dyDescent="0.3">
      <c r="A109" s="67" t="s">
        <v>86</v>
      </c>
      <c r="B109" s="78" t="s">
        <v>268</v>
      </c>
      <c r="D109" s="66" t="s">
        <v>277</v>
      </c>
    </row>
    <row r="110" spans="1:10" x14ac:dyDescent="0.3">
      <c r="A110" s="67" t="s">
        <v>86</v>
      </c>
      <c r="B110" s="78" t="s">
        <v>282</v>
      </c>
      <c r="D110" s="66" t="s">
        <v>295</v>
      </c>
    </row>
    <row r="111" spans="1:10" x14ac:dyDescent="0.3">
      <c r="A111" s="67" t="s">
        <v>86</v>
      </c>
      <c r="B111" s="78" t="s">
        <v>283</v>
      </c>
      <c r="D111" s="66" t="s">
        <v>296</v>
      </c>
    </row>
    <row r="112" spans="1:10" x14ac:dyDescent="0.3">
      <c r="A112" s="67" t="s">
        <v>86</v>
      </c>
      <c r="B112" s="78" t="s">
        <v>284</v>
      </c>
      <c r="D112" s="66" t="s">
        <v>297</v>
      </c>
    </row>
    <row r="113" spans="1:10" x14ac:dyDescent="0.3">
      <c r="A113" s="67" t="s">
        <v>86</v>
      </c>
      <c r="B113" s="78" t="s">
        <v>285</v>
      </c>
      <c r="D113" s="66" t="s">
        <v>298</v>
      </c>
      <c r="E113" s="66" t="s">
        <v>64</v>
      </c>
      <c r="G113" s="69">
        <v>0</v>
      </c>
      <c r="H113" s="69">
        <v>200</v>
      </c>
      <c r="I113" s="69">
        <v>5000001</v>
      </c>
      <c r="J113" s="69">
        <v>25000000</v>
      </c>
    </row>
    <row r="114" spans="1:10" x14ac:dyDescent="0.3">
      <c r="A114" s="67" t="s">
        <v>86</v>
      </c>
      <c r="B114" s="78" t="s">
        <v>286</v>
      </c>
      <c r="D114" s="66" t="s">
        <v>299</v>
      </c>
      <c r="E114" s="66" t="s">
        <v>64</v>
      </c>
      <c r="G114" s="69">
        <v>0</v>
      </c>
      <c r="H114" s="69">
        <v>200</v>
      </c>
      <c r="I114" s="69">
        <v>100001</v>
      </c>
      <c r="J114" s="69">
        <v>250000</v>
      </c>
    </row>
    <row r="115" spans="1:10" x14ac:dyDescent="0.3">
      <c r="A115" s="67" t="s">
        <v>86</v>
      </c>
      <c r="B115" s="78" t="s">
        <v>287</v>
      </c>
      <c r="D115" s="66" t="s">
        <v>300</v>
      </c>
    </row>
    <row r="116" spans="1:10" x14ac:dyDescent="0.3">
      <c r="A116" s="67" t="s">
        <v>86</v>
      </c>
      <c r="B116" s="78" t="s">
        <v>288</v>
      </c>
      <c r="D116" s="66" t="s">
        <v>301</v>
      </c>
    </row>
    <row r="117" spans="1:10" x14ac:dyDescent="0.3">
      <c r="A117" s="67" t="s">
        <v>86</v>
      </c>
      <c r="B117" s="78" t="s">
        <v>289</v>
      </c>
      <c r="D117" s="66" t="s">
        <v>302</v>
      </c>
    </row>
    <row r="118" spans="1:10" x14ac:dyDescent="0.3">
      <c r="A118" s="67" t="s">
        <v>86</v>
      </c>
      <c r="B118" s="78" t="s">
        <v>290</v>
      </c>
      <c r="D118" s="66" t="s">
        <v>303</v>
      </c>
    </row>
    <row r="119" spans="1:10" x14ac:dyDescent="0.3">
      <c r="A119" s="67" t="s">
        <v>86</v>
      </c>
      <c r="B119" s="78" t="s">
        <v>291</v>
      </c>
      <c r="D119" s="66" t="s">
        <v>309</v>
      </c>
      <c r="E119" s="66" t="s">
        <v>64</v>
      </c>
      <c r="G119" s="69">
        <v>0</v>
      </c>
      <c r="H119" s="69">
        <v>200</v>
      </c>
      <c r="I119" s="69">
        <v>1001</v>
      </c>
      <c r="J119" s="69">
        <v>15000</v>
      </c>
    </row>
    <row r="120" spans="1:10" x14ac:dyDescent="0.3">
      <c r="A120" s="67" t="s">
        <v>86</v>
      </c>
      <c r="B120" s="78" t="s">
        <v>292</v>
      </c>
      <c r="D120" s="66" t="s">
        <v>304</v>
      </c>
    </row>
    <row r="121" spans="1:10" x14ac:dyDescent="0.3">
      <c r="A121" s="67" t="s">
        <v>86</v>
      </c>
      <c r="B121" s="78" t="s">
        <v>293</v>
      </c>
      <c r="D121" s="66" t="s">
        <v>305</v>
      </c>
      <c r="E121" s="66" t="s">
        <v>64</v>
      </c>
      <c r="G121" s="69">
        <v>0</v>
      </c>
      <c r="H121" s="69">
        <v>200</v>
      </c>
      <c r="I121" s="69">
        <v>1000001</v>
      </c>
      <c r="J121" s="69">
        <v>5000000</v>
      </c>
    </row>
    <row r="122" spans="1:10" x14ac:dyDescent="0.3">
      <c r="A122" s="67" t="s">
        <v>86</v>
      </c>
      <c r="B122" s="78" t="s">
        <v>294</v>
      </c>
      <c r="D122" s="66" t="s">
        <v>306</v>
      </c>
      <c r="E122" s="66" t="s">
        <v>64</v>
      </c>
      <c r="G122" s="69">
        <v>0</v>
      </c>
      <c r="H122" s="69">
        <v>200</v>
      </c>
      <c r="I122" s="69">
        <v>1000001</v>
      </c>
      <c r="J122" s="69">
        <v>5000000</v>
      </c>
    </row>
    <row r="123" spans="1:10" x14ac:dyDescent="0.3">
      <c r="A123" s="67" t="s">
        <v>86</v>
      </c>
      <c r="B123" s="78">
        <v>28.16</v>
      </c>
      <c r="C123" s="71" t="s">
        <v>311</v>
      </c>
    </row>
    <row r="124" spans="1:10" x14ac:dyDescent="0.3">
      <c r="A124" s="67" t="s">
        <v>86</v>
      </c>
      <c r="B124" s="78" t="s">
        <v>310</v>
      </c>
      <c r="D124" s="66" t="s">
        <v>312</v>
      </c>
      <c r="E124" s="66" t="s">
        <v>89</v>
      </c>
      <c r="G124" s="69">
        <v>100001</v>
      </c>
      <c r="H124" s="69">
        <v>1000000</v>
      </c>
      <c r="I124" s="69">
        <v>0</v>
      </c>
      <c r="J124" s="69">
        <v>1000</v>
      </c>
    </row>
    <row r="125" spans="1:10" x14ac:dyDescent="0.3">
      <c r="A125" s="67" t="s">
        <v>86</v>
      </c>
      <c r="B125" s="78">
        <v>29</v>
      </c>
      <c r="C125" s="71" t="s">
        <v>313</v>
      </c>
    </row>
    <row r="126" spans="1:10" x14ac:dyDescent="0.3">
      <c r="A126" s="67" t="s">
        <v>86</v>
      </c>
      <c r="B126" s="78">
        <v>29.1</v>
      </c>
      <c r="D126" s="66" t="s">
        <v>320</v>
      </c>
    </row>
    <row r="127" spans="1:10" x14ac:dyDescent="0.3">
      <c r="A127" s="67" t="s">
        <v>86</v>
      </c>
      <c r="B127" s="78" t="s">
        <v>314</v>
      </c>
      <c r="D127" s="66" t="s">
        <v>60</v>
      </c>
      <c r="E127" s="66" t="s">
        <v>64</v>
      </c>
      <c r="G127" s="69">
        <v>0</v>
      </c>
      <c r="H127" s="69">
        <v>200</v>
      </c>
      <c r="I127" s="69">
        <v>1001</v>
      </c>
      <c r="J127" s="69">
        <v>15000</v>
      </c>
    </row>
    <row r="128" spans="1:10" x14ac:dyDescent="0.3">
      <c r="A128" s="67" t="s">
        <v>86</v>
      </c>
      <c r="B128" s="78">
        <v>30.1</v>
      </c>
      <c r="C128" s="71" t="s">
        <v>124</v>
      </c>
      <c r="E128" s="66" t="s">
        <v>64</v>
      </c>
      <c r="G128" s="69">
        <v>100001</v>
      </c>
      <c r="H128" s="69">
        <v>1000000</v>
      </c>
      <c r="I128" s="69">
        <v>1000000</v>
      </c>
      <c r="J128" s="69">
        <v>1000000</v>
      </c>
    </row>
    <row r="129" spans="1:10" x14ac:dyDescent="0.3">
      <c r="A129" s="67" t="s">
        <v>86</v>
      </c>
      <c r="B129" s="78">
        <v>31</v>
      </c>
      <c r="C129" s="71" t="s">
        <v>322</v>
      </c>
    </row>
    <row r="130" spans="1:10" x14ac:dyDescent="0.3">
      <c r="A130" s="67" t="s">
        <v>86</v>
      </c>
      <c r="B130" s="78">
        <v>31.1</v>
      </c>
      <c r="D130" s="66" t="s">
        <v>323</v>
      </c>
      <c r="E130" s="66" t="s">
        <v>64</v>
      </c>
      <c r="G130" s="69">
        <v>201</v>
      </c>
      <c r="H130" s="69">
        <v>1000</v>
      </c>
      <c r="I130" s="69">
        <v>250001</v>
      </c>
      <c r="J130" s="69">
        <v>500000</v>
      </c>
    </row>
    <row r="131" spans="1:10" x14ac:dyDescent="0.3">
      <c r="A131" s="67" t="s">
        <v>86</v>
      </c>
      <c r="B131" s="78">
        <v>31.2</v>
      </c>
      <c r="D131" s="66" t="s">
        <v>104</v>
      </c>
      <c r="E131" s="66" t="s">
        <v>64</v>
      </c>
      <c r="G131" s="69">
        <v>0</v>
      </c>
      <c r="H131" s="69">
        <v>200</v>
      </c>
      <c r="I131" s="69">
        <v>0</v>
      </c>
      <c r="J131" s="69">
        <v>1000</v>
      </c>
    </row>
    <row r="132" spans="1:10" x14ac:dyDescent="0.3">
      <c r="A132" s="67" t="s">
        <v>86</v>
      </c>
      <c r="B132" s="78">
        <v>32</v>
      </c>
      <c r="C132" s="71" t="s">
        <v>3</v>
      </c>
    </row>
    <row r="133" spans="1:10" x14ac:dyDescent="0.3">
      <c r="A133" s="67" t="s">
        <v>86</v>
      </c>
      <c r="B133" s="78">
        <v>32.1</v>
      </c>
      <c r="D133" s="66" t="s">
        <v>60</v>
      </c>
      <c r="E133" s="66" t="s">
        <v>324</v>
      </c>
      <c r="G133" s="69">
        <v>5001</v>
      </c>
      <c r="H133" s="69">
        <v>15000</v>
      </c>
      <c r="I133" s="69">
        <v>500001</v>
      </c>
      <c r="J133" s="69">
        <v>1000000</v>
      </c>
    </row>
    <row r="134" spans="1:10" x14ac:dyDescent="0.3">
      <c r="A134" s="67" t="s">
        <v>86</v>
      </c>
      <c r="B134" s="78">
        <v>32.200000000000003</v>
      </c>
      <c r="D134" s="66" t="s">
        <v>320</v>
      </c>
    </row>
    <row r="135" spans="1:10" x14ac:dyDescent="0.3">
      <c r="A135" s="67" t="s">
        <v>86</v>
      </c>
      <c r="B135" s="78" t="s">
        <v>315</v>
      </c>
      <c r="D135" s="66" t="s">
        <v>60</v>
      </c>
      <c r="E135" s="66" t="s">
        <v>64</v>
      </c>
      <c r="G135" s="69">
        <v>0</v>
      </c>
      <c r="H135" s="69">
        <v>200</v>
      </c>
      <c r="I135" s="69">
        <v>50001</v>
      </c>
      <c r="J135" s="69">
        <v>100000</v>
      </c>
    </row>
    <row r="136" spans="1:10" x14ac:dyDescent="0.3">
      <c r="A136" s="67" t="s">
        <v>86</v>
      </c>
      <c r="B136" s="78">
        <v>32.299999999999997</v>
      </c>
      <c r="D136" s="66" t="s">
        <v>0</v>
      </c>
    </row>
    <row r="137" spans="1:10" x14ac:dyDescent="0.3">
      <c r="A137" s="67" t="s">
        <v>86</v>
      </c>
      <c r="B137" s="78" t="s">
        <v>316</v>
      </c>
      <c r="D137" s="66" t="s">
        <v>60</v>
      </c>
      <c r="E137" s="66" t="s">
        <v>64</v>
      </c>
      <c r="G137" s="69">
        <v>0</v>
      </c>
      <c r="H137" s="69">
        <v>200</v>
      </c>
      <c r="I137" s="69">
        <v>1000001</v>
      </c>
      <c r="J137" s="69">
        <v>5000000</v>
      </c>
    </row>
    <row r="138" spans="1:10" x14ac:dyDescent="0.3">
      <c r="A138" s="67" t="s">
        <v>86</v>
      </c>
      <c r="B138" s="78">
        <v>33</v>
      </c>
      <c r="C138" s="71" t="s">
        <v>2</v>
      </c>
    </row>
    <row r="139" spans="1:10" x14ac:dyDescent="0.3">
      <c r="A139" s="67" t="s">
        <v>86</v>
      </c>
      <c r="B139" s="78">
        <v>33.1</v>
      </c>
      <c r="D139" s="66" t="s">
        <v>21</v>
      </c>
      <c r="E139" s="66" t="s">
        <v>64</v>
      </c>
      <c r="G139" s="69">
        <v>1001</v>
      </c>
      <c r="H139" s="69">
        <v>2500</v>
      </c>
      <c r="I139" s="69">
        <v>0</v>
      </c>
      <c r="J139" s="69">
        <v>1000</v>
      </c>
    </row>
    <row r="140" spans="1:10" x14ac:dyDescent="0.3">
      <c r="A140" s="67" t="s">
        <v>86</v>
      </c>
      <c r="B140" s="78">
        <v>33.200000000000003</v>
      </c>
      <c r="D140" s="66" t="s">
        <v>99</v>
      </c>
    </row>
    <row r="141" spans="1:10" x14ac:dyDescent="0.3">
      <c r="A141" s="67" t="s">
        <v>86</v>
      </c>
      <c r="B141" s="78" t="s">
        <v>317</v>
      </c>
      <c r="D141" s="66" t="s">
        <v>100</v>
      </c>
    </row>
    <row r="142" spans="1:10" x14ac:dyDescent="0.3">
      <c r="A142" s="67" t="s">
        <v>86</v>
      </c>
      <c r="B142" s="78" t="s">
        <v>318</v>
      </c>
      <c r="D142" s="66" t="s">
        <v>107</v>
      </c>
    </row>
    <row r="143" spans="1:10" x14ac:dyDescent="0.3">
      <c r="A143" s="67" t="s">
        <v>86</v>
      </c>
      <c r="B143" s="78" t="s">
        <v>319</v>
      </c>
      <c r="D143" s="66" t="s">
        <v>108</v>
      </c>
      <c r="E143" s="66" t="s">
        <v>122</v>
      </c>
      <c r="G143" s="69">
        <v>15001</v>
      </c>
      <c r="H143" s="69">
        <v>50000</v>
      </c>
      <c r="I143" s="69">
        <v>0</v>
      </c>
      <c r="J143" s="69">
        <v>1000</v>
      </c>
    </row>
    <row r="144" spans="1:10" x14ac:dyDescent="0.3">
      <c r="A144" s="67" t="s">
        <v>86</v>
      </c>
      <c r="B144" s="78">
        <v>33.299999999999997</v>
      </c>
      <c r="D144" s="66" t="s">
        <v>112</v>
      </c>
      <c r="E144" s="66" t="s">
        <v>123</v>
      </c>
      <c r="F144" s="69">
        <v>8182</v>
      </c>
      <c r="I144" s="69">
        <v>0</v>
      </c>
      <c r="J144" s="69">
        <v>1000</v>
      </c>
    </row>
    <row r="145" spans="1:10" x14ac:dyDescent="0.3">
      <c r="A145" s="67" t="s">
        <v>86</v>
      </c>
      <c r="B145" s="78" t="s">
        <v>325</v>
      </c>
      <c r="D145" s="66" t="s">
        <v>113</v>
      </c>
    </row>
    <row r="146" spans="1:10" x14ac:dyDescent="0.3">
      <c r="A146" s="67" t="s">
        <v>86</v>
      </c>
      <c r="B146" s="78" t="s">
        <v>328</v>
      </c>
      <c r="D146" s="66" t="s">
        <v>119</v>
      </c>
    </row>
    <row r="147" spans="1:10" x14ac:dyDescent="0.3">
      <c r="A147" s="67" t="s">
        <v>86</v>
      </c>
      <c r="B147" s="78" t="s">
        <v>329</v>
      </c>
      <c r="D147" s="66" t="s">
        <v>120</v>
      </c>
    </row>
    <row r="148" spans="1:10" x14ac:dyDescent="0.3">
      <c r="A148" s="67" t="s">
        <v>86</v>
      </c>
      <c r="B148" s="78" t="s">
        <v>330</v>
      </c>
      <c r="D148" s="66" t="s">
        <v>121</v>
      </c>
    </row>
    <row r="149" spans="1:10" x14ac:dyDescent="0.3">
      <c r="A149" s="67" t="s">
        <v>86</v>
      </c>
      <c r="B149" s="78" t="s">
        <v>331</v>
      </c>
      <c r="D149" s="66" t="s">
        <v>114</v>
      </c>
    </row>
    <row r="150" spans="1:10" x14ac:dyDescent="0.3">
      <c r="A150" s="67" t="s">
        <v>86</v>
      </c>
      <c r="B150" s="78" t="s">
        <v>332</v>
      </c>
      <c r="D150" s="66" t="s">
        <v>115</v>
      </c>
    </row>
    <row r="151" spans="1:10" x14ac:dyDescent="0.3">
      <c r="A151" s="67" t="s">
        <v>86</v>
      </c>
      <c r="B151" s="78" t="s">
        <v>333</v>
      </c>
      <c r="D151" s="66" t="s">
        <v>116</v>
      </c>
    </row>
    <row r="152" spans="1:10" x14ac:dyDescent="0.3">
      <c r="A152" s="67" t="s">
        <v>86</v>
      </c>
      <c r="B152" s="78" t="s">
        <v>334</v>
      </c>
      <c r="D152" s="66" t="s">
        <v>60</v>
      </c>
    </row>
    <row r="153" spans="1:10" x14ac:dyDescent="0.3">
      <c r="A153" s="67" t="s">
        <v>86</v>
      </c>
      <c r="B153" s="78" t="s">
        <v>326</v>
      </c>
      <c r="D153" s="66" t="s">
        <v>60</v>
      </c>
    </row>
    <row r="154" spans="1:10" x14ac:dyDescent="0.3">
      <c r="A154" s="67" t="s">
        <v>86</v>
      </c>
      <c r="B154" s="78">
        <v>33.4</v>
      </c>
      <c r="D154" s="66" t="s">
        <v>243</v>
      </c>
      <c r="E154" s="66" t="s">
        <v>123</v>
      </c>
      <c r="F154" s="69">
        <v>16674</v>
      </c>
      <c r="I154" s="69">
        <v>0</v>
      </c>
      <c r="J154" s="69">
        <v>1000</v>
      </c>
    </row>
    <row r="155" spans="1:10" x14ac:dyDescent="0.3">
      <c r="A155" s="67" t="s">
        <v>86</v>
      </c>
      <c r="B155" s="78" t="s">
        <v>327</v>
      </c>
      <c r="D155" s="66" t="s">
        <v>244</v>
      </c>
    </row>
    <row r="156" spans="1:10" x14ac:dyDescent="0.3">
      <c r="A156" s="67" t="s">
        <v>86</v>
      </c>
      <c r="B156" s="78" t="s">
        <v>335</v>
      </c>
      <c r="D156" s="66" t="s">
        <v>246</v>
      </c>
    </row>
    <row r="157" spans="1:10" x14ac:dyDescent="0.3">
      <c r="A157" s="67" t="s">
        <v>86</v>
      </c>
      <c r="B157" s="78" t="s">
        <v>336</v>
      </c>
      <c r="D157" s="66" t="s">
        <v>247</v>
      </c>
    </row>
    <row r="158" spans="1:10" x14ac:dyDescent="0.3">
      <c r="A158" s="67" t="s">
        <v>86</v>
      </c>
      <c r="B158" s="78" t="s">
        <v>337</v>
      </c>
      <c r="D158" s="66" t="s">
        <v>248</v>
      </c>
    </row>
    <row r="159" spans="1:10" x14ac:dyDescent="0.3">
      <c r="A159" s="67" t="s">
        <v>86</v>
      </c>
      <c r="B159" s="78" t="s">
        <v>338</v>
      </c>
      <c r="D159" s="66" t="s">
        <v>249</v>
      </c>
    </row>
    <row r="160" spans="1:10" x14ac:dyDescent="0.3">
      <c r="A160" s="67" t="s">
        <v>86</v>
      </c>
      <c r="B160" s="78" t="s">
        <v>339</v>
      </c>
      <c r="D160" s="66" t="s">
        <v>245</v>
      </c>
    </row>
    <row r="161" spans="1:4" x14ac:dyDescent="0.3">
      <c r="A161" s="67" t="s">
        <v>86</v>
      </c>
      <c r="B161" s="78" t="s">
        <v>348</v>
      </c>
      <c r="D161" s="66" t="s">
        <v>250</v>
      </c>
    </row>
    <row r="162" spans="1:4" x14ac:dyDescent="0.3">
      <c r="A162" s="67" t="s">
        <v>86</v>
      </c>
      <c r="B162" s="78" t="s">
        <v>349</v>
      </c>
      <c r="D162" s="66" t="s">
        <v>251</v>
      </c>
    </row>
    <row r="163" spans="1:4" x14ac:dyDescent="0.3">
      <c r="A163" s="67" t="s">
        <v>86</v>
      </c>
      <c r="B163" s="78" t="s">
        <v>350</v>
      </c>
      <c r="D163" s="66" t="s">
        <v>252</v>
      </c>
    </row>
    <row r="164" spans="1:4" x14ac:dyDescent="0.3">
      <c r="A164" s="67" t="s">
        <v>86</v>
      </c>
      <c r="B164" s="78" t="s">
        <v>351</v>
      </c>
      <c r="D164" s="66" t="s">
        <v>269</v>
      </c>
    </row>
    <row r="165" spans="1:4" x14ac:dyDescent="0.3">
      <c r="A165" s="67" t="s">
        <v>86</v>
      </c>
      <c r="B165" s="78" t="s">
        <v>352</v>
      </c>
      <c r="D165" s="66" t="s">
        <v>278</v>
      </c>
    </row>
    <row r="166" spans="1:4" x14ac:dyDescent="0.3">
      <c r="A166" s="67" t="s">
        <v>86</v>
      </c>
      <c r="B166" s="78" t="s">
        <v>353</v>
      </c>
      <c r="D166" s="66" t="s">
        <v>116</v>
      </c>
    </row>
    <row r="167" spans="1:4" x14ac:dyDescent="0.3">
      <c r="A167" s="67" t="s">
        <v>86</v>
      </c>
      <c r="B167" s="78" t="s">
        <v>354</v>
      </c>
      <c r="D167" s="66" t="s">
        <v>60</v>
      </c>
    </row>
    <row r="168" spans="1:4" x14ac:dyDescent="0.3">
      <c r="A168" s="67" t="s">
        <v>86</v>
      </c>
      <c r="B168" s="78" t="s">
        <v>355</v>
      </c>
      <c r="D168" s="66" t="s">
        <v>270</v>
      </c>
    </row>
    <row r="169" spans="1:4" x14ac:dyDescent="0.3">
      <c r="A169" s="67" t="s">
        <v>86</v>
      </c>
      <c r="B169" s="78" t="s">
        <v>356</v>
      </c>
      <c r="D169" s="66" t="s">
        <v>279</v>
      </c>
    </row>
    <row r="170" spans="1:4" x14ac:dyDescent="0.3">
      <c r="A170" s="67" t="s">
        <v>86</v>
      </c>
      <c r="B170" s="78" t="s">
        <v>357</v>
      </c>
      <c r="D170" s="66" t="s">
        <v>280</v>
      </c>
    </row>
    <row r="171" spans="1:4" x14ac:dyDescent="0.3">
      <c r="A171" s="67" t="s">
        <v>86</v>
      </c>
      <c r="B171" s="78" t="s">
        <v>342</v>
      </c>
      <c r="D171" s="66" t="s">
        <v>358</v>
      </c>
    </row>
    <row r="172" spans="1:4" x14ac:dyDescent="0.3">
      <c r="A172" s="67" t="s">
        <v>86</v>
      </c>
      <c r="B172" s="78" t="s">
        <v>343</v>
      </c>
      <c r="D172" s="66" t="s">
        <v>60</v>
      </c>
    </row>
    <row r="173" spans="1:4" x14ac:dyDescent="0.3">
      <c r="A173" s="67" t="s">
        <v>86</v>
      </c>
      <c r="B173" s="78" t="s">
        <v>344</v>
      </c>
      <c r="D173" s="66" t="s">
        <v>271</v>
      </c>
    </row>
    <row r="174" spans="1:4" x14ac:dyDescent="0.3">
      <c r="A174" s="67" t="s">
        <v>86</v>
      </c>
      <c r="B174" s="78" t="s">
        <v>345</v>
      </c>
      <c r="D174" s="66" t="s">
        <v>272</v>
      </c>
    </row>
    <row r="175" spans="1:4" x14ac:dyDescent="0.3">
      <c r="A175" s="67" t="s">
        <v>86</v>
      </c>
      <c r="B175" s="78" t="s">
        <v>346</v>
      </c>
      <c r="D175" s="66" t="s">
        <v>273</v>
      </c>
    </row>
    <row r="176" spans="1:4" x14ac:dyDescent="0.3">
      <c r="A176" s="67" t="s">
        <v>86</v>
      </c>
      <c r="B176" s="78" t="s">
        <v>347</v>
      </c>
      <c r="D176" s="66" t="s">
        <v>274</v>
      </c>
    </row>
    <row r="177" spans="1:10" x14ac:dyDescent="0.3">
      <c r="A177" s="67" t="s">
        <v>86</v>
      </c>
      <c r="B177" s="78">
        <v>33.5</v>
      </c>
      <c r="D177" s="66" t="s">
        <v>299</v>
      </c>
      <c r="E177" s="66" t="s">
        <v>359</v>
      </c>
      <c r="F177" s="69">
        <v>65038</v>
      </c>
      <c r="I177" s="69">
        <v>0</v>
      </c>
      <c r="J177" s="69">
        <v>1000</v>
      </c>
    </row>
    <row r="178" spans="1:10" x14ac:dyDescent="0.3">
      <c r="A178" s="67" t="s">
        <v>86</v>
      </c>
      <c r="B178" s="78">
        <v>33.6</v>
      </c>
      <c r="D178" s="66" t="s">
        <v>311</v>
      </c>
    </row>
    <row r="179" spans="1:10" x14ac:dyDescent="0.3">
      <c r="A179" s="67" t="s">
        <v>86</v>
      </c>
      <c r="B179" s="78" t="s">
        <v>360</v>
      </c>
      <c r="D179" s="66" t="s">
        <v>312</v>
      </c>
      <c r="E179" s="66" t="s">
        <v>89</v>
      </c>
      <c r="G179" s="69">
        <v>1000001</v>
      </c>
      <c r="H179" s="69">
        <v>5000000</v>
      </c>
      <c r="I179" s="69">
        <v>0</v>
      </c>
      <c r="J179" s="69">
        <v>1000</v>
      </c>
    </row>
    <row r="180" spans="1:10" x14ac:dyDescent="0.3">
      <c r="A180" s="67" t="s">
        <v>86</v>
      </c>
      <c r="B180" s="78">
        <v>33.700000000000003</v>
      </c>
      <c r="D180" s="66" t="s">
        <v>371</v>
      </c>
      <c r="E180" s="66" t="s">
        <v>371</v>
      </c>
      <c r="F180" s="69">
        <v>364</v>
      </c>
      <c r="I180" s="69">
        <v>0</v>
      </c>
      <c r="J180" s="69">
        <v>1000</v>
      </c>
    </row>
    <row r="181" spans="1:10" x14ac:dyDescent="0.3">
      <c r="A181" s="67" t="s">
        <v>86</v>
      </c>
      <c r="B181" s="78">
        <v>34.200000000000003</v>
      </c>
      <c r="C181" s="71" t="s">
        <v>373</v>
      </c>
      <c r="E181" s="66" t="s">
        <v>64</v>
      </c>
      <c r="G181" s="69">
        <v>0</v>
      </c>
      <c r="H181" s="69">
        <v>200</v>
      </c>
      <c r="I181" s="69">
        <v>1001</v>
      </c>
      <c r="J181" s="69">
        <v>15000</v>
      </c>
    </row>
    <row r="182" spans="1:10" x14ac:dyDescent="0.3">
      <c r="A182" s="67" t="s">
        <v>86</v>
      </c>
      <c r="B182" s="78">
        <v>34.299999999999997</v>
      </c>
      <c r="C182" s="71" t="s">
        <v>376</v>
      </c>
      <c r="E182" s="66" t="s">
        <v>123</v>
      </c>
      <c r="F182" s="69">
        <v>17247</v>
      </c>
      <c r="I182" s="69">
        <v>15001</v>
      </c>
      <c r="J182" s="69">
        <v>50000</v>
      </c>
    </row>
    <row r="183" spans="1:10" x14ac:dyDescent="0.3">
      <c r="A183" s="67" t="s">
        <v>86</v>
      </c>
      <c r="B183" s="78">
        <v>34.4</v>
      </c>
      <c r="C183" s="71" t="s">
        <v>379</v>
      </c>
      <c r="E183" s="66" t="s">
        <v>123</v>
      </c>
      <c r="F183" s="69">
        <v>154421</v>
      </c>
      <c r="I183" s="69">
        <v>100001</v>
      </c>
      <c r="J183" s="69">
        <v>250000</v>
      </c>
    </row>
    <row r="184" spans="1:10" x14ac:dyDescent="0.3">
      <c r="A184" s="67" t="s">
        <v>86</v>
      </c>
      <c r="B184" s="78">
        <v>34.5</v>
      </c>
      <c r="C184" s="71" t="s">
        <v>383</v>
      </c>
      <c r="E184" s="66" t="s">
        <v>64</v>
      </c>
      <c r="G184" s="69">
        <v>0</v>
      </c>
      <c r="H184" s="69">
        <v>200</v>
      </c>
      <c r="I184" s="69">
        <v>1001</v>
      </c>
      <c r="J184" s="69">
        <v>15000</v>
      </c>
    </row>
    <row r="185" spans="1:10" x14ac:dyDescent="0.3">
      <c r="A185" s="67" t="s">
        <v>86</v>
      </c>
      <c r="B185" s="78">
        <v>34.6</v>
      </c>
      <c r="C185" s="71" t="s">
        <v>392</v>
      </c>
      <c r="E185" s="66" t="s">
        <v>123</v>
      </c>
      <c r="F185" s="69">
        <v>45284</v>
      </c>
      <c r="I185" s="69">
        <v>15001</v>
      </c>
      <c r="J185" s="69">
        <v>50000</v>
      </c>
    </row>
    <row r="186" spans="1:10" x14ac:dyDescent="0.3">
      <c r="A186" s="67" t="s">
        <v>86</v>
      </c>
      <c r="B186" s="78">
        <v>35.6</v>
      </c>
      <c r="C186" s="71" t="s">
        <v>395</v>
      </c>
    </row>
    <row r="187" spans="1:10" x14ac:dyDescent="0.3">
      <c r="A187" s="67" t="s">
        <v>86</v>
      </c>
      <c r="B187" s="78" t="s">
        <v>384</v>
      </c>
      <c r="D187" s="66" t="s">
        <v>323</v>
      </c>
      <c r="E187" s="66" t="s">
        <v>64</v>
      </c>
      <c r="G187" s="69">
        <v>201</v>
      </c>
      <c r="H187" s="69">
        <v>1000</v>
      </c>
      <c r="I187" s="69">
        <v>250001</v>
      </c>
      <c r="J187" s="69">
        <v>500000</v>
      </c>
    </row>
    <row r="188" spans="1:10" x14ac:dyDescent="0.3">
      <c r="A188" s="67" t="s">
        <v>86</v>
      </c>
      <c r="B188" s="78" t="s">
        <v>385</v>
      </c>
      <c r="D188" s="66" t="s">
        <v>104</v>
      </c>
      <c r="E188" s="66" t="s">
        <v>64</v>
      </c>
      <c r="G188" s="69">
        <v>0</v>
      </c>
      <c r="H188" s="69">
        <v>200</v>
      </c>
      <c r="I188" s="69">
        <v>0</v>
      </c>
      <c r="J188" s="69">
        <v>1000</v>
      </c>
    </row>
    <row r="189" spans="1:10" x14ac:dyDescent="0.3">
      <c r="A189" s="67" t="s">
        <v>86</v>
      </c>
      <c r="B189" s="78">
        <v>35.700000000000003</v>
      </c>
      <c r="C189" s="71" t="s">
        <v>2</v>
      </c>
    </row>
    <row r="190" spans="1:10" x14ac:dyDescent="0.3">
      <c r="A190" s="67" t="s">
        <v>86</v>
      </c>
      <c r="B190" s="78" t="s">
        <v>386</v>
      </c>
      <c r="D190" s="66" t="s">
        <v>60</v>
      </c>
      <c r="E190" s="66" t="s">
        <v>89</v>
      </c>
      <c r="G190" s="69">
        <v>201</v>
      </c>
      <c r="H190" s="69">
        <v>1000</v>
      </c>
      <c r="I190" s="69">
        <v>15001</v>
      </c>
      <c r="J190" s="69">
        <v>50000</v>
      </c>
    </row>
    <row r="191" spans="1:10" x14ac:dyDescent="0.3">
      <c r="A191" s="67" t="s">
        <v>86</v>
      </c>
      <c r="B191" s="78" t="s">
        <v>387</v>
      </c>
      <c r="D191" s="66" t="s">
        <v>21</v>
      </c>
      <c r="E191" s="66" t="s">
        <v>64</v>
      </c>
      <c r="G191" s="69">
        <v>2501</v>
      </c>
      <c r="H191" s="69">
        <v>5000</v>
      </c>
      <c r="I191" s="69">
        <v>1000001</v>
      </c>
      <c r="J191" s="69">
        <v>5000000</v>
      </c>
    </row>
    <row r="192" spans="1:10" x14ac:dyDescent="0.3">
      <c r="A192" s="67" t="s">
        <v>86</v>
      </c>
      <c r="B192" s="78" t="s">
        <v>388</v>
      </c>
      <c r="D192" s="66" t="s">
        <v>104</v>
      </c>
      <c r="E192" s="66" t="s">
        <v>64</v>
      </c>
      <c r="G192" s="69">
        <v>0</v>
      </c>
      <c r="H192" s="69">
        <v>200</v>
      </c>
      <c r="I192" s="69">
        <v>0</v>
      </c>
      <c r="J192" s="69">
        <v>1000</v>
      </c>
    </row>
    <row r="193" spans="1:10" x14ac:dyDescent="0.3">
      <c r="A193" s="67" t="s">
        <v>86</v>
      </c>
      <c r="B193" s="78" t="s">
        <v>389</v>
      </c>
      <c r="D193" s="66" t="s">
        <v>224</v>
      </c>
      <c r="E193" s="66" t="s">
        <v>89</v>
      </c>
      <c r="G193" s="69">
        <v>100001</v>
      </c>
      <c r="H193" s="69">
        <v>1000000</v>
      </c>
      <c r="I193" s="69">
        <v>1000000</v>
      </c>
      <c r="J193" s="69">
        <v>1000000</v>
      </c>
    </row>
    <row r="194" spans="1:10" x14ac:dyDescent="0.3">
      <c r="A194" s="67" t="s">
        <v>86</v>
      </c>
      <c r="B194" s="78" t="s">
        <v>390</v>
      </c>
      <c r="D194" s="66" t="s">
        <v>99</v>
      </c>
    </row>
    <row r="195" spans="1:10" x14ac:dyDescent="0.3">
      <c r="A195" s="67" t="s">
        <v>86</v>
      </c>
      <c r="B195" s="78" t="s">
        <v>391</v>
      </c>
      <c r="D195" s="66" t="s">
        <v>100</v>
      </c>
    </row>
    <row r="196" spans="1:10" x14ac:dyDescent="0.3">
      <c r="A196" s="67" t="s">
        <v>86</v>
      </c>
      <c r="B196" s="78" t="s">
        <v>397</v>
      </c>
      <c r="D196" s="66" t="s">
        <v>60</v>
      </c>
      <c r="E196" s="66" t="s">
        <v>64</v>
      </c>
      <c r="G196" s="69">
        <v>0</v>
      </c>
      <c r="H196" s="69">
        <v>200</v>
      </c>
      <c r="I196" s="69">
        <v>50001</v>
      </c>
      <c r="J196" s="69">
        <v>100000</v>
      </c>
    </row>
    <row r="197" spans="1:10" x14ac:dyDescent="0.3">
      <c r="A197" s="67" t="s">
        <v>86</v>
      </c>
      <c r="B197" s="78" t="s">
        <v>398</v>
      </c>
      <c r="D197" s="66" t="s">
        <v>117</v>
      </c>
      <c r="E197" s="66" t="s">
        <v>64</v>
      </c>
      <c r="G197" s="69">
        <v>0</v>
      </c>
      <c r="H197" s="69">
        <v>200</v>
      </c>
      <c r="I197" s="69">
        <v>15001</v>
      </c>
      <c r="J197" s="69">
        <v>50000</v>
      </c>
    </row>
    <row r="198" spans="1:10" x14ac:dyDescent="0.3">
      <c r="A198" s="67" t="s">
        <v>86</v>
      </c>
      <c r="B198" s="78" t="s">
        <v>399</v>
      </c>
      <c r="D198" s="66" t="s">
        <v>107</v>
      </c>
    </row>
    <row r="199" spans="1:10" x14ac:dyDescent="0.3">
      <c r="A199" s="67" t="s">
        <v>86</v>
      </c>
      <c r="B199" s="78" t="s">
        <v>400</v>
      </c>
      <c r="D199" s="66" t="s">
        <v>60</v>
      </c>
      <c r="E199" s="66" t="s">
        <v>64</v>
      </c>
      <c r="G199" s="69">
        <v>0</v>
      </c>
      <c r="H199" s="69">
        <v>200</v>
      </c>
      <c r="I199" s="69">
        <v>1001</v>
      </c>
      <c r="J199" s="69">
        <v>15000</v>
      </c>
    </row>
    <row r="200" spans="1:10" x14ac:dyDescent="0.3">
      <c r="A200" s="67" t="s">
        <v>86</v>
      </c>
      <c r="B200" s="78" t="s">
        <v>401</v>
      </c>
      <c r="D200" s="66" t="s">
        <v>108</v>
      </c>
      <c r="E200" s="66" t="s">
        <v>122</v>
      </c>
      <c r="G200" s="69">
        <v>15001</v>
      </c>
      <c r="H200" s="69">
        <v>50000</v>
      </c>
      <c r="I200" s="69">
        <v>0</v>
      </c>
      <c r="J200" s="69">
        <v>1000</v>
      </c>
    </row>
    <row r="201" spans="1:10" x14ac:dyDescent="0.3">
      <c r="A201" s="67" t="s">
        <v>86</v>
      </c>
      <c r="B201" s="78" t="s">
        <v>402</v>
      </c>
      <c r="D201" s="66" t="s">
        <v>225</v>
      </c>
    </row>
    <row r="202" spans="1:10" x14ac:dyDescent="0.3">
      <c r="A202" s="67" t="s">
        <v>86</v>
      </c>
      <c r="B202" s="78" t="s">
        <v>403</v>
      </c>
      <c r="D202" s="66" t="s">
        <v>60</v>
      </c>
      <c r="E202" s="66" t="s">
        <v>64</v>
      </c>
      <c r="G202" s="69">
        <v>0</v>
      </c>
      <c r="H202" s="69">
        <v>200</v>
      </c>
      <c r="I202" s="69">
        <v>1001</v>
      </c>
      <c r="J202" s="69">
        <v>15000</v>
      </c>
    </row>
    <row r="203" spans="1:10" x14ac:dyDescent="0.3">
      <c r="A203" s="67" t="s">
        <v>86</v>
      </c>
      <c r="B203" s="78" t="s">
        <v>404</v>
      </c>
      <c r="D203" s="66" t="s">
        <v>110</v>
      </c>
    </row>
    <row r="204" spans="1:10" x14ac:dyDescent="0.3">
      <c r="A204" s="67" t="s">
        <v>86</v>
      </c>
      <c r="B204" s="78" t="s">
        <v>405</v>
      </c>
      <c r="D204" s="66" t="s">
        <v>111</v>
      </c>
      <c r="E204" s="66" t="s">
        <v>64</v>
      </c>
      <c r="G204" s="69">
        <v>0</v>
      </c>
      <c r="H204" s="69">
        <v>200</v>
      </c>
      <c r="I204" s="69">
        <v>15001</v>
      </c>
      <c r="J204" s="69">
        <v>50000</v>
      </c>
    </row>
    <row r="205" spans="1:10" x14ac:dyDescent="0.3">
      <c r="A205" s="67" t="s">
        <v>86</v>
      </c>
      <c r="B205" s="78" t="s">
        <v>406</v>
      </c>
      <c r="D205" s="66" t="s">
        <v>118</v>
      </c>
      <c r="E205" s="66" t="s">
        <v>64</v>
      </c>
      <c r="G205" s="69">
        <v>0</v>
      </c>
      <c r="H205" s="69">
        <v>200</v>
      </c>
      <c r="I205" s="69">
        <v>1001</v>
      </c>
      <c r="J205" s="69">
        <v>15000</v>
      </c>
    </row>
    <row r="206" spans="1:10" x14ac:dyDescent="0.3">
      <c r="A206" s="67" t="s">
        <v>86</v>
      </c>
      <c r="B206" s="78" t="s">
        <v>396</v>
      </c>
      <c r="D206" s="66" t="s">
        <v>112</v>
      </c>
      <c r="E206" s="66" t="s">
        <v>123</v>
      </c>
      <c r="F206" s="69">
        <v>67934</v>
      </c>
      <c r="I206" s="69">
        <v>100001</v>
      </c>
      <c r="J206" s="69">
        <v>250000</v>
      </c>
    </row>
    <row r="207" spans="1:10" x14ac:dyDescent="0.3">
      <c r="A207" s="67" t="s">
        <v>86</v>
      </c>
      <c r="B207" s="78" t="s">
        <v>407</v>
      </c>
      <c r="D207" s="66" t="s">
        <v>113</v>
      </c>
    </row>
    <row r="208" spans="1:10" x14ac:dyDescent="0.3">
      <c r="A208" s="67" t="s">
        <v>86</v>
      </c>
      <c r="B208" s="78" t="s">
        <v>408</v>
      </c>
      <c r="D208" s="66" t="s">
        <v>119</v>
      </c>
    </row>
    <row r="209" spans="1:10" x14ac:dyDescent="0.3">
      <c r="A209" s="67" t="s">
        <v>86</v>
      </c>
      <c r="B209" s="78" t="s">
        <v>409</v>
      </c>
      <c r="D209" s="66" t="s">
        <v>120</v>
      </c>
    </row>
    <row r="210" spans="1:10" x14ac:dyDescent="0.3">
      <c r="A210" s="67" t="s">
        <v>86</v>
      </c>
      <c r="B210" s="78" t="s">
        <v>410</v>
      </c>
      <c r="D210" s="66" t="s">
        <v>121</v>
      </c>
    </row>
    <row r="211" spans="1:10" x14ac:dyDescent="0.3">
      <c r="A211" s="67" t="s">
        <v>86</v>
      </c>
      <c r="B211" s="78" t="s">
        <v>411</v>
      </c>
      <c r="D211" s="66" t="s">
        <v>114</v>
      </c>
    </row>
    <row r="212" spans="1:10" x14ac:dyDescent="0.3">
      <c r="A212" s="67" t="s">
        <v>86</v>
      </c>
      <c r="B212" s="78" t="s">
        <v>413</v>
      </c>
      <c r="D212" s="66" t="s">
        <v>115</v>
      </c>
    </row>
    <row r="213" spans="1:10" x14ac:dyDescent="0.3">
      <c r="A213" s="67" t="s">
        <v>86</v>
      </c>
      <c r="B213" s="78" t="s">
        <v>414</v>
      </c>
      <c r="D213" s="66" t="s">
        <v>116</v>
      </c>
    </row>
    <row r="214" spans="1:10" x14ac:dyDescent="0.3">
      <c r="A214" s="67" t="s">
        <v>86</v>
      </c>
      <c r="B214" s="78" t="s">
        <v>415</v>
      </c>
      <c r="D214" s="66" t="s">
        <v>60</v>
      </c>
    </row>
    <row r="215" spans="1:10" x14ac:dyDescent="0.3">
      <c r="A215" s="67" t="s">
        <v>86</v>
      </c>
      <c r="B215" s="78" t="s">
        <v>416</v>
      </c>
      <c r="D215" s="66" t="s">
        <v>60</v>
      </c>
    </row>
    <row r="216" spans="1:10" x14ac:dyDescent="0.3">
      <c r="A216" s="67" t="s">
        <v>86</v>
      </c>
      <c r="B216" s="78" t="s">
        <v>412</v>
      </c>
      <c r="D216" s="66" t="s">
        <v>243</v>
      </c>
      <c r="E216" s="66" t="s">
        <v>123</v>
      </c>
      <c r="F216" s="69">
        <v>592581</v>
      </c>
      <c r="I216" s="69">
        <v>1000000</v>
      </c>
      <c r="J216" s="69">
        <v>1000000</v>
      </c>
    </row>
    <row r="217" spans="1:10" x14ac:dyDescent="0.3">
      <c r="A217" s="67" t="s">
        <v>86</v>
      </c>
      <c r="B217" s="78" t="s">
        <v>417</v>
      </c>
      <c r="D217" s="66" t="s">
        <v>244</v>
      </c>
    </row>
    <row r="218" spans="1:10" x14ac:dyDescent="0.3">
      <c r="A218" s="67" t="s">
        <v>86</v>
      </c>
      <c r="B218" s="78" t="s">
        <v>418</v>
      </c>
      <c r="D218" s="66" t="s">
        <v>246</v>
      </c>
    </row>
    <row r="219" spans="1:10" x14ac:dyDescent="0.3">
      <c r="A219" s="67" t="s">
        <v>86</v>
      </c>
      <c r="B219" s="78" t="s">
        <v>419</v>
      </c>
      <c r="D219" s="66" t="s">
        <v>247</v>
      </c>
    </row>
    <row r="220" spans="1:10" x14ac:dyDescent="0.3">
      <c r="A220" s="67" t="s">
        <v>86</v>
      </c>
      <c r="B220" s="78" t="s">
        <v>420</v>
      </c>
      <c r="D220" s="66" t="s">
        <v>248</v>
      </c>
    </row>
    <row r="221" spans="1:10" x14ac:dyDescent="0.3">
      <c r="A221" s="67" t="s">
        <v>86</v>
      </c>
      <c r="B221" s="78" t="s">
        <v>421</v>
      </c>
      <c r="D221" s="66" t="s">
        <v>249</v>
      </c>
    </row>
    <row r="222" spans="1:10" x14ac:dyDescent="0.3">
      <c r="A222" s="67" t="s">
        <v>86</v>
      </c>
      <c r="B222" s="78" t="s">
        <v>422</v>
      </c>
      <c r="D222" s="66" t="s">
        <v>245</v>
      </c>
    </row>
    <row r="223" spans="1:10" x14ac:dyDescent="0.3">
      <c r="A223" s="67" t="s">
        <v>86</v>
      </c>
      <c r="B223" s="78" t="s">
        <v>423</v>
      </c>
      <c r="D223" s="66" t="s">
        <v>250</v>
      </c>
    </row>
    <row r="224" spans="1:10" x14ac:dyDescent="0.3">
      <c r="A224" s="67" t="s">
        <v>86</v>
      </c>
      <c r="B224" s="78" t="s">
        <v>424</v>
      </c>
      <c r="D224" s="66" t="s">
        <v>428</v>
      </c>
    </row>
    <row r="225" spans="1:10" x14ac:dyDescent="0.3">
      <c r="A225" s="67" t="s">
        <v>86</v>
      </c>
      <c r="B225" s="78" t="s">
        <v>425</v>
      </c>
      <c r="D225" s="66" t="s">
        <v>252</v>
      </c>
    </row>
    <row r="226" spans="1:10" x14ac:dyDescent="0.3">
      <c r="A226" s="67" t="s">
        <v>86</v>
      </c>
      <c r="B226" s="78" t="s">
        <v>426</v>
      </c>
      <c r="D226" s="66" t="s">
        <v>269</v>
      </c>
    </row>
    <row r="227" spans="1:10" x14ac:dyDescent="0.3">
      <c r="A227" s="67" t="s">
        <v>86</v>
      </c>
      <c r="B227" s="78" t="s">
        <v>427</v>
      </c>
      <c r="D227" s="66" t="s">
        <v>278</v>
      </c>
    </row>
    <row r="228" spans="1:10" x14ac:dyDescent="0.3">
      <c r="A228" s="67" t="s">
        <v>86</v>
      </c>
      <c r="B228" s="78" t="s">
        <v>431</v>
      </c>
      <c r="D228" s="66" t="s">
        <v>116</v>
      </c>
    </row>
    <row r="229" spans="1:10" x14ac:dyDescent="0.3">
      <c r="A229" s="67" t="s">
        <v>86</v>
      </c>
      <c r="B229" s="78" t="s">
        <v>432</v>
      </c>
      <c r="D229" s="66" t="s">
        <v>60</v>
      </c>
    </row>
    <row r="230" spans="1:10" x14ac:dyDescent="0.3">
      <c r="A230" s="67" t="s">
        <v>86</v>
      </c>
      <c r="B230" s="78" t="s">
        <v>433</v>
      </c>
      <c r="D230" s="66" t="s">
        <v>270</v>
      </c>
    </row>
    <row r="231" spans="1:10" x14ac:dyDescent="0.3">
      <c r="A231" s="67" t="s">
        <v>86</v>
      </c>
      <c r="B231" s="78" t="s">
        <v>434</v>
      </c>
      <c r="D231" s="66" t="s">
        <v>279</v>
      </c>
    </row>
    <row r="232" spans="1:10" x14ac:dyDescent="0.3">
      <c r="A232" s="67" t="s">
        <v>86</v>
      </c>
      <c r="B232" s="78" t="s">
        <v>435</v>
      </c>
      <c r="D232" s="66" t="s">
        <v>280</v>
      </c>
    </row>
    <row r="233" spans="1:10" x14ac:dyDescent="0.3">
      <c r="A233" s="67" t="s">
        <v>86</v>
      </c>
      <c r="B233" s="78" t="s">
        <v>436</v>
      </c>
      <c r="D233" s="66" t="s">
        <v>358</v>
      </c>
    </row>
    <row r="234" spans="1:10" x14ac:dyDescent="0.3">
      <c r="A234" s="67" t="s">
        <v>86</v>
      </c>
      <c r="B234" s="78" t="s">
        <v>437</v>
      </c>
      <c r="D234" s="66" t="s">
        <v>60</v>
      </c>
    </row>
    <row r="235" spans="1:10" x14ac:dyDescent="0.3">
      <c r="A235" s="67" t="s">
        <v>86</v>
      </c>
      <c r="B235" s="78" t="s">
        <v>438</v>
      </c>
      <c r="D235" s="66" t="s">
        <v>271</v>
      </c>
    </row>
    <row r="236" spans="1:10" x14ac:dyDescent="0.3">
      <c r="A236" s="67" t="s">
        <v>86</v>
      </c>
      <c r="B236" s="78" t="s">
        <v>439</v>
      </c>
      <c r="D236" s="66" t="s">
        <v>272</v>
      </c>
    </row>
    <row r="237" spans="1:10" x14ac:dyDescent="0.3">
      <c r="A237" s="67" t="s">
        <v>86</v>
      </c>
      <c r="B237" s="78" t="s">
        <v>440</v>
      </c>
      <c r="D237" s="66" t="s">
        <v>273</v>
      </c>
    </row>
    <row r="238" spans="1:10" x14ac:dyDescent="0.3">
      <c r="A238" s="67" t="s">
        <v>86</v>
      </c>
      <c r="B238" s="78" t="s">
        <v>441</v>
      </c>
      <c r="D238" s="66" t="s">
        <v>274</v>
      </c>
    </row>
    <row r="239" spans="1:10" x14ac:dyDescent="0.3">
      <c r="A239" s="67" t="s">
        <v>86</v>
      </c>
      <c r="B239" s="78" t="s">
        <v>429</v>
      </c>
      <c r="D239" s="66" t="s">
        <v>275</v>
      </c>
      <c r="E239" s="66" t="s">
        <v>64</v>
      </c>
      <c r="G239" s="69">
        <v>0</v>
      </c>
      <c r="H239" s="69">
        <v>200</v>
      </c>
      <c r="I239" s="69">
        <v>100001</v>
      </c>
      <c r="J239" s="69">
        <v>250000</v>
      </c>
    </row>
    <row r="240" spans="1:10" x14ac:dyDescent="0.3">
      <c r="A240" s="67" t="s">
        <v>86</v>
      </c>
      <c r="B240" s="78" t="s">
        <v>430</v>
      </c>
      <c r="D240" s="66" t="s">
        <v>276</v>
      </c>
      <c r="E240" s="66" t="s">
        <v>64</v>
      </c>
      <c r="G240" s="69">
        <v>0</v>
      </c>
      <c r="H240" s="69">
        <v>200</v>
      </c>
      <c r="I240" s="69">
        <v>500001</v>
      </c>
      <c r="J240" s="69">
        <v>1000000</v>
      </c>
    </row>
    <row r="241" spans="1:10" x14ac:dyDescent="0.3">
      <c r="A241" s="67" t="s">
        <v>86</v>
      </c>
      <c r="B241" s="78" t="s">
        <v>442</v>
      </c>
      <c r="D241" s="66" t="s">
        <v>277</v>
      </c>
    </row>
    <row r="242" spans="1:10" x14ac:dyDescent="0.3">
      <c r="A242" s="67" t="s">
        <v>86</v>
      </c>
      <c r="B242" s="78" t="s">
        <v>443</v>
      </c>
      <c r="D242" s="66" t="s">
        <v>295</v>
      </c>
    </row>
    <row r="243" spans="1:10" x14ac:dyDescent="0.3">
      <c r="A243" s="67" t="s">
        <v>86</v>
      </c>
      <c r="B243" s="78" t="s">
        <v>444</v>
      </c>
      <c r="D243" s="66" t="s">
        <v>296</v>
      </c>
    </row>
    <row r="244" spans="1:10" x14ac:dyDescent="0.3">
      <c r="A244" s="67" t="s">
        <v>86</v>
      </c>
      <c r="B244" s="78" t="s">
        <v>445</v>
      </c>
      <c r="D244" s="66" t="s">
        <v>297</v>
      </c>
    </row>
    <row r="245" spans="1:10" x14ac:dyDescent="0.3">
      <c r="A245" s="67" t="s">
        <v>86</v>
      </c>
      <c r="B245" s="78" t="s">
        <v>446</v>
      </c>
      <c r="D245" s="66" t="s">
        <v>298</v>
      </c>
      <c r="E245" s="66" t="s">
        <v>64</v>
      </c>
      <c r="G245" s="69">
        <v>0</v>
      </c>
      <c r="H245" s="69">
        <v>200</v>
      </c>
      <c r="I245" s="69">
        <v>1000000</v>
      </c>
      <c r="J245" s="69">
        <v>1000000</v>
      </c>
    </row>
    <row r="246" spans="1:10" x14ac:dyDescent="0.3">
      <c r="A246" s="67" t="s">
        <v>86</v>
      </c>
      <c r="B246" s="78" t="s">
        <v>447</v>
      </c>
      <c r="D246" s="66" t="s">
        <v>299</v>
      </c>
      <c r="E246" s="66" t="s">
        <v>359</v>
      </c>
      <c r="F246" s="69">
        <v>65038</v>
      </c>
      <c r="I246" s="69">
        <v>100001</v>
      </c>
      <c r="J246" s="69">
        <v>250000</v>
      </c>
    </row>
    <row r="247" spans="1:10" x14ac:dyDescent="0.3">
      <c r="A247" s="67" t="s">
        <v>86</v>
      </c>
      <c r="B247" s="78" t="s">
        <v>448</v>
      </c>
      <c r="D247" s="66" t="s">
        <v>300</v>
      </c>
    </row>
    <row r="248" spans="1:10" x14ac:dyDescent="0.3">
      <c r="A248" s="67" t="s">
        <v>86</v>
      </c>
      <c r="B248" s="78" t="s">
        <v>449</v>
      </c>
      <c r="D248" s="66" t="s">
        <v>301</v>
      </c>
    </row>
    <row r="249" spans="1:10" x14ac:dyDescent="0.3">
      <c r="A249" s="67" t="s">
        <v>86</v>
      </c>
      <c r="B249" s="78" t="s">
        <v>450</v>
      </c>
      <c r="D249" s="66" t="s">
        <v>302</v>
      </c>
    </row>
    <row r="250" spans="1:10" x14ac:dyDescent="0.3">
      <c r="A250" s="67" t="s">
        <v>86</v>
      </c>
      <c r="B250" s="78" t="s">
        <v>451</v>
      </c>
      <c r="D250" s="66" t="s">
        <v>303</v>
      </c>
    </row>
    <row r="251" spans="1:10" x14ac:dyDescent="0.3">
      <c r="A251" s="67" t="s">
        <v>86</v>
      </c>
      <c r="B251" s="78" t="s">
        <v>452</v>
      </c>
      <c r="D251" s="66" t="s">
        <v>309</v>
      </c>
      <c r="E251" s="66" t="s">
        <v>64</v>
      </c>
      <c r="G251" s="69">
        <v>0</v>
      </c>
      <c r="H251" s="69">
        <v>200</v>
      </c>
      <c r="I251" s="69">
        <v>1001</v>
      </c>
      <c r="J251" s="69">
        <v>15000</v>
      </c>
    </row>
    <row r="252" spans="1:10" x14ac:dyDescent="0.3">
      <c r="A252" s="67" t="s">
        <v>86</v>
      </c>
      <c r="B252" s="78" t="s">
        <v>453</v>
      </c>
      <c r="D252" s="66" t="s">
        <v>304</v>
      </c>
    </row>
    <row r="253" spans="1:10" x14ac:dyDescent="0.3">
      <c r="A253" s="67" t="s">
        <v>86</v>
      </c>
      <c r="B253" s="78" t="s">
        <v>454</v>
      </c>
      <c r="D253" s="66" t="s">
        <v>305</v>
      </c>
      <c r="E253" s="66" t="s">
        <v>64</v>
      </c>
      <c r="G253" s="69">
        <v>0</v>
      </c>
      <c r="H253" s="69">
        <v>200</v>
      </c>
      <c r="I253" s="69">
        <v>1000000</v>
      </c>
      <c r="J253" s="69">
        <v>1000000</v>
      </c>
    </row>
    <row r="254" spans="1:10" x14ac:dyDescent="0.3">
      <c r="A254" s="67" t="s">
        <v>86</v>
      </c>
      <c r="B254" s="78" t="s">
        <v>455</v>
      </c>
      <c r="D254" s="66" t="s">
        <v>311</v>
      </c>
    </row>
    <row r="255" spans="1:10" x14ac:dyDescent="0.3">
      <c r="A255" s="67" t="s">
        <v>86</v>
      </c>
      <c r="B255" s="78" t="s">
        <v>456</v>
      </c>
      <c r="D255" s="66" t="s">
        <v>312</v>
      </c>
      <c r="E255" s="66" t="s">
        <v>89</v>
      </c>
      <c r="G255" s="69">
        <v>1000000</v>
      </c>
      <c r="H255" s="69">
        <v>1000000</v>
      </c>
      <c r="I255" s="69">
        <v>0</v>
      </c>
      <c r="J255" s="69">
        <v>1000</v>
      </c>
    </row>
    <row r="256" spans="1:10" x14ac:dyDescent="0.3">
      <c r="A256" s="67" t="s">
        <v>86</v>
      </c>
      <c r="B256" s="78" t="s">
        <v>457</v>
      </c>
      <c r="D256" s="66" t="s">
        <v>306</v>
      </c>
      <c r="E256" s="66" t="s">
        <v>64</v>
      </c>
      <c r="G256" s="69">
        <v>0</v>
      </c>
      <c r="H256" s="69">
        <v>200</v>
      </c>
      <c r="I256" s="69">
        <v>1000000</v>
      </c>
      <c r="J256" s="69">
        <v>1000000</v>
      </c>
    </row>
    <row r="257" spans="1:10" x14ac:dyDescent="0.3">
      <c r="A257" s="67" t="s">
        <v>86</v>
      </c>
      <c r="B257" s="78">
        <v>36.1</v>
      </c>
      <c r="C257" s="71" t="s">
        <v>2</v>
      </c>
    </row>
    <row r="258" spans="1:10" x14ac:dyDescent="0.3">
      <c r="A258" s="67" t="s">
        <v>86</v>
      </c>
      <c r="B258" s="78" t="s">
        <v>459</v>
      </c>
      <c r="D258" s="66" t="s">
        <v>112</v>
      </c>
      <c r="E258" s="66" t="s">
        <v>123</v>
      </c>
      <c r="F258" s="69">
        <v>59753</v>
      </c>
      <c r="I258" s="69">
        <v>500001</v>
      </c>
      <c r="J258" s="69">
        <v>1000000</v>
      </c>
    </row>
    <row r="259" spans="1:10" x14ac:dyDescent="0.3">
      <c r="A259" s="67" t="s">
        <v>86</v>
      </c>
      <c r="B259" s="78" t="s">
        <v>461</v>
      </c>
      <c r="D259" s="66" t="s">
        <v>113</v>
      </c>
    </row>
    <row r="260" spans="1:10" x14ac:dyDescent="0.3">
      <c r="A260" s="67" t="s">
        <v>86</v>
      </c>
      <c r="B260" s="78" t="s">
        <v>462</v>
      </c>
      <c r="D260" s="66" t="s">
        <v>119</v>
      </c>
    </row>
    <row r="261" spans="1:10" x14ac:dyDescent="0.3">
      <c r="A261" s="67" t="s">
        <v>86</v>
      </c>
      <c r="B261" s="78" t="s">
        <v>463</v>
      </c>
      <c r="D261" s="66" t="s">
        <v>120</v>
      </c>
    </row>
    <row r="262" spans="1:10" x14ac:dyDescent="0.3">
      <c r="A262" s="67" t="s">
        <v>86</v>
      </c>
      <c r="B262" s="78" t="s">
        <v>464</v>
      </c>
      <c r="D262" s="66" t="s">
        <v>121</v>
      </c>
    </row>
    <row r="263" spans="1:10" x14ac:dyDescent="0.3">
      <c r="A263" s="67" t="s">
        <v>86</v>
      </c>
      <c r="B263" s="78" t="s">
        <v>465</v>
      </c>
      <c r="D263" s="66" t="s">
        <v>114</v>
      </c>
    </row>
    <row r="264" spans="1:10" x14ac:dyDescent="0.3">
      <c r="A264" s="67" t="s">
        <v>86</v>
      </c>
      <c r="B264" s="78" t="s">
        <v>466</v>
      </c>
      <c r="D264" s="66" t="s">
        <v>115</v>
      </c>
    </row>
    <row r="265" spans="1:10" x14ac:dyDescent="0.3">
      <c r="A265" s="67" t="s">
        <v>86</v>
      </c>
      <c r="B265" s="78" t="s">
        <v>467</v>
      </c>
      <c r="D265" s="66" t="s">
        <v>116</v>
      </c>
    </row>
    <row r="266" spans="1:10" x14ac:dyDescent="0.3">
      <c r="A266" s="67" t="s">
        <v>86</v>
      </c>
      <c r="B266" s="78" t="s">
        <v>468</v>
      </c>
      <c r="D266" s="66" t="s">
        <v>60</v>
      </c>
    </row>
    <row r="267" spans="1:10" x14ac:dyDescent="0.3">
      <c r="A267" s="67" t="s">
        <v>86</v>
      </c>
      <c r="B267" s="78" t="s">
        <v>469</v>
      </c>
      <c r="D267" s="66" t="s">
        <v>60</v>
      </c>
    </row>
    <row r="268" spans="1:10" x14ac:dyDescent="0.3">
      <c r="A268" s="67" t="s">
        <v>86</v>
      </c>
      <c r="B268" s="78">
        <v>37.1</v>
      </c>
      <c r="C268" s="71" t="s">
        <v>311</v>
      </c>
    </row>
    <row r="269" spans="1:10" x14ac:dyDescent="0.3">
      <c r="A269" s="67" t="s">
        <v>86</v>
      </c>
      <c r="B269" s="78" t="s">
        <v>460</v>
      </c>
      <c r="D269" s="66" t="s">
        <v>312</v>
      </c>
      <c r="E269" s="66" t="s">
        <v>89</v>
      </c>
      <c r="G269" s="69">
        <v>15001</v>
      </c>
      <c r="H269" s="69">
        <v>50000</v>
      </c>
      <c r="I269" s="69">
        <v>0</v>
      </c>
      <c r="J269" s="69">
        <v>1000</v>
      </c>
    </row>
    <row r="270" spans="1:10" x14ac:dyDescent="0.3">
      <c r="A270" s="67" t="s">
        <v>86</v>
      </c>
      <c r="B270" s="78">
        <v>39</v>
      </c>
      <c r="C270" s="71" t="s">
        <v>1</v>
      </c>
    </row>
    <row r="271" spans="1:10" x14ac:dyDescent="0.3">
      <c r="A271" s="67" t="s">
        <v>86</v>
      </c>
      <c r="B271" s="78">
        <v>39.1</v>
      </c>
      <c r="D271" s="66" t="s">
        <v>0</v>
      </c>
    </row>
    <row r="272" spans="1:10" x14ac:dyDescent="0.3">
      <c r="A272" s="67" t="s">
        <v>86</v>
      </c>
      <c r="B272" s="78" t="s">
        <v>473</v>
      </c>
      <c r="D272" s="66" t="s">
        <v>60</v>
      </c>
      <c r="E272" s="66" t="s">
        <v>64</v>
      </c>
      <c r="G272" s="69">
        <v>0</v>
      </c>
      <c r="H272" s="69">
        <v>200</v>
      </c>
      <c r="I272" s="69">
        <v>15001</v>
      </c>
      <c r="J272" s="69">
        <v>50000</v>
      </c>
    </row>
    <row r="273" spans="1:10" x14ac:dyDescent="0.3">
      <c r="A273" s="67" t="s">
        <v>86</v>
      </c>
      <c r="B273" s="78">
        <v>40.1</v>
      </c>
      <c r="C273" s="71" t="s">
        <v>476</v>
      </c>
    </row>
    <row r="274" spans="1:10" x14ac:dyDescent="0.3">
      <c r="A274" s="67" t="s">
        <v>86</v>
      </c>
      <c r="B274" s="78" t="s">
        <v>474</v>
      </c>
      <c r="D274" s="66" t="s">
        <v>483</v>
      </c>
      <c r="E274" s="66" t="s">
        <v>64</v>
      </c>
      <c r="G274" s="69">
        <v>0</v>
      </c>
      <c r="H274" s="69">
        <v>200</v>
      </c>
      <c r="I274" s="69">
        <v>1000001</v>
      </c>
      <c r="J274" s="69">
        <v>5000000</v>
      </c>
    </row>
    <row r="275" spans="1:10" x14ac:dyDescent="0.3">
      <c r="A275" s="67"/>
      <c r="B275" s="78" t="s">
        <v>610</v>
      </c>
      <c r="E275" s="71"/>
      <c r="F275" s="65">
        <f>SUM(F2:F274)</f>
        <v>2676285</v>
      </c>
      <c r="G275" s="65">
        <f>SUM(G2:G274)</f>
        <v>2571818</v>
      </c>
      <c r="H275" s="65">
        <f>SUM(H2:H274)</f>
        <v>11243300</v>
      </c>
      <c r="I275" s="65">
        <f>SUM(I2:I274)</f>
        <v>34040067</v>
      </c>
      <c r="J275" s="65">
        <f>SUM(J2:J274)</f>
        <v>134943000</v>
      </c>
    </row>
    <row r="276" spans="1:10" x14ac:dyDescent="0.3">
      <c r="A276" s="67"/>
    </row>
    <row r="277" spans="1:10" x14ac:dyDescent="0.3">
      <c r="A277" s="80"/>
      <c r="B277" s="116" t="s">
        <v>611</v>
      </c>
      <c r="C277" s="72"/>
      <c r="D277" s="74"/>
      <c r="E277" s="72"/>
      <c r="F277" s="65">
        <f>F275+G275</f>
        <v>5248103</v>
      </c>
      <c r="G277" s="81"/>
      <c r="H277" s="81"/>
      <c r="I277" s="81"/>
      <c r="J277" s="81"/>
    </row>
    <row r="278" spans="1:10" x14ac:dyDescent="0.3">
      <c r="A278" s="80"/>
      <c r="B278" s="116" t="s">
        <v>612</v>
      </c>
      <c r="C278" s="72"/>
      <c r="D278" s="74"/>
      <c r="E278" s="72"/>
      <c r="F278" s="65">
        <f>F275+H275</f>
        <v>13919585</v>
      </c>
      <c r="G278" s="82"/>
      <c r="H278" s="82"/>
      <c r="I278" s="82"/>
      <c r="J278" s="82"/>
    </row>
    <row r="280" spans="1:10" x14ac:dyDescent="0.3">
      <c r="B280" s="127" t="s">
        <v>627</v>
      </c>
      <c r="C280" s="127"/>
      <c r="D280" s="127"/>
      <c r="E280" s="127"/>
      <c r="F280" s="127"/>
      <c r="G280" s="127"/>
    </row>
    <row r="281" spans="1:10" x14ac:dyDescent="0.3">
      <c r="B281" s="79" t="s">
        <v>628</v>
      </c>
      <c r="C281" s="71"/>
      <c r="F281" s="66"/>
      <c r="G281" s="66"/>
    </row>
  </sheetData>
  <mergeCells count="1">
    <mergeCell ref="B280:G280"/>
  </mergeCells>
  <hyperlinks>
    <hyperlink ref="B281" r:id="rId1"/>
  </hyperlinks>
  <pageMargins left="0.7" right="0.7" top="0.75" bottom="0.75" header="0.3" footer="0.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All income &amp; assets</vt:lpstr>
      <vt:lpstr>Subtotals by Income Type</vt:lpstr>
      <vt:lpstr>Trump &amp; Ryan Plan Tax Cuts</vt:lpstr>
      <vt:lpstr>ACA Repeal Tax Cuts</vt:lpstr>
      <vt:lpstr>TPC - Trump 2017</vt:lpstr>
      <vt:lpstr>TPC -Trump 2025</vt:lpstr>
      <vt:lpstr>TPC - House 2017</vt:lpstr>
      <vt:lpstr>TPC - House 2025</vt:lpstr>
      <vt:lpstr>Pass-through income</vt:lpstr>
      <vt:lpstr>Pass-through entities</vt:lpstr>
      <vt:lpstr>Assets in Trust</vt:lpstr>
      <vt:lpstr>Disclosure Notes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 Davis</dc:creator>
  <cp:lastModifiedBy>Jay Davis</cp:lastModifiedBy>
  <cp:lastPrinted>2017-01-18T05:27:59Z</cp:lastPrinted>
  <dcterms:created xsi:type="dcterms:W3CDTF">2017-01-13T20:22:36Z</dcterms:created>
  <dcterms:modified xsi:type="dcterms:W3CDTF">2017-01-18T15:32:23Z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75c68eab-3a85-440c-ab86-c5e699faa733</vt:lpwstr>
  </property>
</Properties>
</file>