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ylakitson\Dropbox (AfTF)\Kayla\ACA Repeal\"/>
    </mc:Choice>
  </mc:AlternateContent>
  <bookViews>
    <workbookView xWindow="0" yWindow="0" windowWidth="20490" windowHeight="6855"/>
  </bookViews>
  <sheets>
    <sheet name="Insurer Fee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I12" i="1"/>
  <c r="F13" i="1"/>
  <c r="G13" i="1"/>
  <c r="I13" i="1"/>
  <c r="F14" i="1"/>
  <c r="G14" i="1"/>
  <c r="H14" i="1"/>
  <c r="I14" i="1"/>
  <c r="I15" i="1"/>
  <c r="G28" i="1"/>
  <c r="F28" i="1"/>
  <c r="E28" i="1"/>
  <c r="D28" i="1"/>
  <c r="C28" i="1"/>
  <c r="B28" i="1"/>
  <c r="E16" i="1"/>
  <c r="H28" i="1"/>
  <c r="J10" i="1"/>
  <c r="J8" i="1"/>
  <c r="J13" i="1"/>
  <c r="J11" i="1"/>
  <c r="J12" i="1"/>
  <c r="J9" i="1"/>
  <c r="J14" i="1"/>
  <c r="J7" i="1"/>
  <c r="J15" i="1"/>
  <c r="H13" i="1"/>
  <c r="H15" i="1"/>
  <c r="G15" i="1"/>
  <c r="F15" i="1"/>
  <c r="E10" i="1"/>
  <c r="E8" i="1"/>
  <c r="E13" i="1"/>
  <c r="E11" i="1"/>
  <c r="E12" i="1"/>
  <c r="E9" i="1"/>
  <c r="E14" i="1"/>
  <c r="E7" i="1"/>
  <c r="E15" i="1"/>
  <c r="D15" i="1"/>
  <c r="C15" i="1"/>
  <c r="B15" i="1"/>
  <c r="H20" i="1"/>
  <c r="H27" i="1"/>
  <c r="H22" i="1"/>
  <c r="H24" i="1"/>
  <c r="H26" i="1"/>
  <c r="H21" i="1"/>
  <c r="H23" i="1"/>
</calcChain>
</file>

<file path=xl/sharedStrings.xml><?xml version="1.0" encoding="utf-8"?>
<sst xmlns="http://schemas.openxmlformats.org/spreadsheetml/2006/main" count="41" uniqueCount="31">
  <si>
    <t>Health Insurance Provider Fee ($ in Millions)</t>
  </si>
  <si>
    <t>U.S. Profits ($ in Millions)</t>
  </si>
  <si>
    <t>Company</t>
  </si>
  <si>
    <t>Total 2014-2016</t>
  </si>
  <si>
    <t>Share of Industry-Wide Fee, 2014</t>
  </si>
  <si>
    <t>Share of Industry-Wide Fee, 2015</t>
  </si>
  <si>
    <t>Share of Industry-Wide Fee, 2016</t>
  </si>
  <si>
    <t>Share of Industry-Wide Fee, Average 2014-2016</t>
  </si>
  <si>
    <t>Estimated Fee, 2018 - 2026</t>
  </si>
  <si>
    <t>% Increase, 2011 - 2016</t>
  </si>
  <si>
    <t>Aetna</t>
  </si>
  <si>
    <t>Anthem</t>
  </si>
  <si>
    <t>Centene</t>
  </si>
  <si>
    <t>Cigna</t>
  </si>
  <si>
    <t>Health Net*</t>
  </si>
  <si>
    <t>Humana</t>
  </si>
  <si>
    <t>Molina</t>
  </si>
  <si>
    <t>UnitedHealth</t>
  </si>
  <si>
    <t>Total, Top 8</t>
  </si>
  <si>
    <t>*Health Net was acquired by Centene in 2016</t>
  </si>
  <si>
    <t>2018 estimate for Centene uses the sum of the 2014-2015 average shares for Centene and Health Net</t>
  </si>
  <si>
    <t>Top 8 Health Insurance Companies, Health Insurance Provider Fees &amp; U.S. Profits</t>
  </si>
  <si>
    <t>Sources:</t>
  </si>
  <si>
    <t>Health Insurance Provider Fees: Companies' 10K Filings with the Securities and Exchange Comission</t>
  </si>
  <si>
    <t>Industry-wide Fee</t>
  </si>
  <si>
    <t xml:space="preserve">Industry-wide Fee 2014-2016: IRS, "Affordable Care Act Provision 9010 - Health Insurance Providers Fee." </t>
  </si>
  <si>
    <t>https://www.irs.gov/businesses/corporations/affordable-care-act-provision-9010</t>
  </si>
  <si>
    <t xml:space="preserve">Industry-wide Fee 2018-2026: Joint Committee on Taxation, "Estimated Revenue Effects Of The Tax Provisions Contained In Title I Of H.R. 1628, The “Better Care Reconciliation Act Of 2017,” An Amendment In The Nature Of A Substitute As Posted On The Website Of The Senate Committee On The Budget On June 26, 2017" (June 26, 2017). </t>
  </si>
  <si>
    <t>https://www.jct.gov/publications.html?func=startdown&amp;id=5003</t>
  </si>
  <si>
    <t>Notes:</t>
  </si>
  <si>
    <t>U.S. Profits: Institute on Taxation and Economic Policy and ATF calculations based on companies' 10K filings with the Securities and Exchange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</si>
</sst>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–#,##0_);&quot;—&quot;_)_);@_)"/>
    <numFmt numFmtId="165" formatCode="#,##0%_);\–#,##0%_);\—_)_)"/>
    <numFmt numFmtId="166" formatCode="#,##0.0%_);\–#,##0.0%_);\—_)_)"/>
    <numFmt numFmtId="167" formatCode="#,##0.00%_);\–#,##0.00%_);\—_)_)"/>
    <numFmt numFmtId="168" formatCode="_)&quot;$&quot;\ #,##0_);_)&quot;$&quot;\ \–#,##0_);_)&quot;$&quot;\ \ \ &quot;—&quot;_)_);@_)"/>
    <numFmt numFmtId="169" formatCode="_)&quot;$&quot;\ #,##0.0_);_)&quot;$&quot;\ \–#,##0.0_);_)&quot;$&quot;\ \ \ &quot;—&quot;_)_);@_)"/>
    <numFmt numFmtId="170" formatCode="_(* #,##0_);_(* \(#,##0\);_(* &quot;-&quot;??_);_(@_)"/>
  </numFmts>
  <fonts count="10" x14ac:knownFonts="1">
    <font>
      <sz val="10"/>
      <name val="Times New Roman"/>
    </font>
    <font>
      <b/>
      <sz val="11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theme="10"/>
      <name val="Times New Roman"/>
      <family val="1"/>
    </font>
    <font>
      <u/>
      <sz val="10"/>
      <color theme="10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0" xfId="1" applyFont="1" applyAlignment="1">
      <alignment horizontal="center"/>
    </xf>
    <xf numFmtId="164" fontId="1" fillId="0" borderId="0" xfId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0" fontId="0" fillId="0" borderId="0" xfId="1" applyNumberFormat="1" applyFont="1"/>
    <xf numFmtId="0" fontId="2" fillId="0" borderId="0" xfId="0" applyFont="1" applyFill="1" applyAlignment="1">
      <alignment horizontal="center"/>
    </xf>
    <xf numFmtId="165" fontId="0" fillId="0" borderId="0" xfId="3" applyFont="1" applyAlignment="1">
      <alignment horizontal="center"/>
    </xf>
    <xf numFmtId="170" fontId="0" fillId="0" borderId="0" xfId="1" applyNumberFormat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164" fontId="4" fillId="0" borderId="1" xfId="1" applyFont="1" applyBorder="1" applyAlignment="1">
      <alignment horizontal="center"/>
    </xf>
    <xf numFmtId="165" fontId="4" fillId="0" borderId="1" xfId="3" applyFont="1" applyBorder="1" applyAlignment="1">
      <alignment horizontal="center"/>
    </xf>
    <xf numFmtId="166" fontId="4" fillId="0" borderId="1" xfId="3" applyNumberFormat="1" applyFont="1" applyBorder="1" applyAlignment="1">
      <alignment horizontal="center"/>
    </xf>
    <xf numFmtId="167" fontId="4" fillId="0" borderId="1" xfId="3" applyNumberFormat="1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5" fontId="1" fillId="0" borderId="1" xfId="3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9" fontId="1" fillId="0" borderId="0" xfId="2" applyNumberFormat="1" applyFont="1" applyBorder="1" applyAlignment="1">
      <alignment horizontal="center"/>
    </xf>
    <xf numFmtId="0" fontId="3" fillId="0" borderId="0" xfId="0" applyFont="1" applyBorder="1"/>
    <xf numFmtId="0" fontId="8" fillId="0" borderId="0" xfId="4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164" fontId="1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2012:OTHERS/TaxFairness/1201:LOGO/logoFina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3</xdr:col>
      <xdr:colOff>485776</xdr:colOff>
      <xdr:row>1</xdr:row>
      <xdr:rowOff>495301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1926"/>
          <a:ext cx="2990850" cy="495300"/>
        </a:xfrm>
        <a:prstGeom prst="rect">
          <a:avLst/>
        </a:prstGeom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ct.gov/publications.html?func=startdown&amp;id=5003" TargetMode="External"/><Relationship Id="rId1" Type="http://schemas.openxmlformats.org/officeDocument/2006/relationships/hyperlink" Target="https://www.irs.gov/businesses/corporations/affordable-care-act-provision-901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Normal="100" workbookViewId="0">
      <selection activeCell="N6" sqref="N6"/>
    </sheetView>
  </sheetViews>
  <sheetFormatPr defaultRowHeight="12.75" x14ac:dyDescent="0.2"/>
  <cols>
    <col min="1" max="1" width="22.5" style="6" customWidth="1"/>
    <col min="2" max="2" width="11.83203125" style="7" bestFit="1" customWidth="1"/>
    <col min="3" max="4" width="9.5" style="7" bestFit="1" customWidth="1"/>
    <col min="5" max="5" width="12.6640625" style="8" customWidth="1"/>
    <col min="6" max="6" width="14.6640625" style="7" customWidth="1"/>
    <col min="7" max="7" width="13.5" style="7" customWidth="1"/>
    <col min="8" max="8" width="13.6640625" style="7" customWidth="1"/>
    <col min="9" max="9" width="17.33203125" style="7" customWidth="1"/>
    <col min="10" max="11" width="18.83203125" style="7" customWidth="1"/>
    <col min="12" max="12" width="13.5" style="7" customWidth="1"/>
    <col min="13" max="13" width="13.33203125" style="7" customWidth="1"/>
    <col min="14" max="14" width="15.6640625" style="7" customWidth="1"/>
    <col min="15" max="15" width="12" customWidth="1"/>
    <col min="16" max="16" width="10.5" customWidth="1"/>
    <col min="17" max="17" width="11.33203125" customWidth="1"/>
    <col min="18" max="18" width="11.5" customWidth="1"/>
  </cols>
  <sheetData>
    <row r="1" spans="1:20" ht="9.75" customHeight="1" x14ac:dyDescent="0.2"/>
    <row r="2" spans="1:20" ht="50.25" customHeight="1" x14ac:dyDescent="0.2"/>
    <row r="3" spans="1:20" ht="16.5" customHeight="1" x14ac:dyDescent="0.3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35"/>
      <c r="L3" s="35"/>
      <c r="M3" s="35"/>
      <c r="N3" s="35"/>
      <c r="O3" s="35"/>
      <c r="P3" s="35"/>
      <c r="Q3" s="35"/>
      <c r="R3" s="35"/>
    </row>
    <row r="4" spans="1:20" ht="16.5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35"/>
      <c r="L4" s="35"/>
      <c r="M4" s="35"/>
      <c r="N4" s="35"/>
      <c r="O4" s="35"/>
      <c r="P4" s="35"/>
      <c r="Q4" s="35"/>
      <c r="R4" s="35"/>
    </row>
    <row r="5" spans="1:20" ht="22.5" customHeight="1" x14ac:dyDescent="0.3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</row>
    <row r="6" spans="1:20" s="2" customFormat="1" ht="84" customHeight="1" x14ac:dyDescent="0.3">
      <c r="A6" s="14" t="s">
        <v>2</v>
      </c>
      <c r="B6" s="14">
        <v>2014</v>
      </c>
      <c r="C6" s="14">
        <v>2015</v>
      </c>
      <c r="D6" s="14">
        <v>2016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S6" s="1"/>
      <c r="T6" s="1"/>
    </row>
    <row r="7" spans="1:20" ht="16.5" x14ac:dyDescent="0.3">
      <c r="A7" s="15" t="s">
        <v>17</v>
      </c>
      <c r="B7" s="16">
        <v>1300</v>
      </c>
      <c r="C7" s="16">
        <v>1800</v>
      </c>
      <c r="D7" s="16">
        <v>1800</v>
      </c>
      <c r="E7" s="16">
        <f t="shared" ref="E7:E14" si="0">SUM(B7:D7)</f>
        <v>4900</v>
      </c>
      <c r="F7" s="17">
        <f>B7/$B$16</f>
        <v>0.16250000000000001</v>
      </c>
      <c r="G7" s="18">
        <f t="shared" ref="G7:G14" si="1">C7/$C$16</f>
        <v>0.15929203539823009</v>
      </c>
      <c r="H7" s="19">
        <f>D7/$D$16</f>
        <v>0.15929203539823009</v>
      </c>
      <c r="I7" s="18">
        <f>AVERAGE(F7:H7)</f>
        <v>0.16036135693215339</v>
      </c>
      <c r="J7" s="20">
        <f t="shared" ref="J7:J14" si="2">I7*144727</f>
        <v>23208.618104719764</v>
      </c>
      <c r="S7" s="3"/>
      <c r="T7" s="3"/>
    </row>
    <row r="8" spans="1:20" ht="16.5" x14ac:dyDescent="0.3">
      <c r="A8" s="15" t="s">
        <v>11</v>
      </c>
      <c r="B8" s="16">
        <v>893.3</v>
      </c>
      <c r="C8" s="16">
        <v>1207.5</v>
      </c>
      <c r="D8" s="16">
        <v>1176.3</v>
      </c>
      <c r="E8" s="16">
        <f t="shared" si="0"/>
        <v>3277.1000000000004</v>
      </c>
      <c r="F8" s="17">
        <f>B8/$B$16</f>
        <v>0.1116625</v>
      </c>
      <c r="G8" s="18">
        <f t="shared" si="1"/>
        <v>0.10685840707964601</v>
      </c>
      <c r="H8" s="19">
        <f>D8/$D$16</f>
        <v>0.10409734513274335</v>
      </c>
      <c r="I8" s="18">
        <f>AVERAGE(F8:H8)</f>
        <v>0.1075394174041298</v>
      </c>
      <c r="J8" s="20">
        <f t="shared" si="2"/>
        <v>15563.857262647492</v>
      </c>
    </row>
    <row r="9" spans="1:20" ht="16.5" x14ac:dyDescent="0.3">
      <c r="A9" s="15" t="s">
        <v>15</v>
      </c>
      <c r="B9" s="16">
        <v>562</v>
      </c>
      <c r="C9" s="16">
        <v>867</v>
      </c>
      <c r="D9" s="16">
        <v>916</v>
      </c>
      <c r="E9" s="16">
        <f t="shared" si="0"/>
        <v>2345</v>
      </c>
      <c r="F9" s="17">
        <f>B9/$B$16</f>
        <v>7.0250000000000007E-2</v>
      </c>
      <c r="G9" s="18">
        <f t="shared" si="1"/>
        <v>7.6725663716814163E-2</v>
      </c>
      <c r="H9" s="19">
        <f>D9/$D$16</f>
        <v>8.1061946902654863E-2</v>
      </c>
      <c r="I9" s="18">
        <f>AVERAGE(F9:H9)</f>
        <v>7.6012536873156344E-2</v>
      </c>
      <c r="J9" s="20">
        <f t="shared" si="2"/>
        <v>11001.066424041299</v>
      </c>
    </row>
    <row r="10" spans="1:20" ht="16.5" x14ac:dyDescent="0.3">
      <c r="A10" s="15" t="s">
        <v>10</v>
      </c>
      <c r="B10" s="16">
        <v>605</v>
      </c>
      <c r="C10" s="16">
        <v>856</v>
      </c>
      <c r="D10" s="16">
        <v>837</v>
      </c>
      <c r="E10" s="16">
        <f t="shared" si="0"/>
        <v>2298</v>
      </c>
      <c r="F10" s="17">
        <f>B10/B$16</f>
        <v>7.5624999999999998E-2</v>
      </c>
      <c r="G10" s="18">
        <f t="shared" si="1"/>
        <v>7.5752212389380527E-2</v>
      </c>
      <c r="H10" s="19">
        <f>D10/$D$16</f>
        <v>7.4070796460176988E-2</v>
      </c>
      <c r="I10" s="18">
        <f>AVERAGE(F10:H10)</f>
        <v>7.5149336283185833E-2</v>
      </c>
      <c r="J10" s="20">
        <f t="shared" si="2"/>
        <v>10876.137992256636</v>
      </c>
    </row>
    <row r="11" spans="1:20" ht="16.5" x14ac:dyDescent="0.3">
      <c r="A11" s="15" t="s">
        <v>13</v>
      </c>
      <c r="B11" s="16">
        <v>240</v>
      </c>
      <c r="C11" s="16">
        <v>310</v>
      </c>
      <c r="D11" s="16">
        <v>310</v>
      </c>
      <c r="E11" s="16">
        <f t="shared" si="0"/>
        <v>860</v>
      </c>
      <c r="F11" s="17">
        <f>B11/$B$16</f>
        <v>0.03</v>
      </c>
      <c r="G11" s="18">
        <f t="shared" si="1"/>
        <v>2.743362831858407E-2</v>
      </c>
      <c r="H11" s="19">
        <f>D11/$D$16</f>
        <v>2.743362831858407E-2</v>
      </c>
      <c r="I11" s="18">
        <f>AVERAGE(F11:H11)</f>
        <v>2.8289085545722712E-2</v>
      </c>
      <c r="J11" s="20">
        <f t="shared" si="2"/>
        <v>4094.194483775811</v>
      </c>
    </row>
    <row r="12" spans="1:20" ht="16.5" x14ac:dyDescent="0.3">
      <c r="A12" s="15" t="s">
        <v>14</v>
      </c>
      <c r="B12" s="16">
        <v>141.4</v>
      </c>
      <c r="C12" s="16">
        <v>233</v>
      </c>
      <c r="D12" s="16">
        <v>0</v>
      </c>
      <c r="E12" s="16">
        <f t="shared" si="0"/>
        <v>374.4</v>
      </c>
      <c r="F12" s="17">
        <f>B12/$B$16</f>
        <v>1.7675E-2</v>
      </c>
      <c r="G12" s="18">
        <f t="shared" si="1"/>
        <v>2.0619469026548671E-2</v>
      </c>
      <c r="H12" s="18">
        <v>0</v>
      </c>
      <c r="I12" s="18">
        <f>AVERAGE(F12:G12)</f>
        <v>1.9147234513274335E-2</v>
      </c>
      <c r="J12" s="20">
        <f t="shared" si="2"/>
        <v>2771.1218094026549</v>
      </c>
    </row>
    <row r="13" spans="1:20" ht="16.5" x14ac:dyDescent="0.3">
      <c r="A13" s="15" t="s">
        <v>12</v>
      </c>
      <c r="B13" s="16">
        <v>126</v>
      </c>
      <c r="C13" s="16">
        <v>215</v>
      </c>
      <c r="D13" s="16">
        <v>461</v>
      </c>
      <c r="E13" s="16">
        <f t="shared" si="0"/>
        <v>802</v>
      </c>
      <c r="F13" s="17">
        <f>B13/$B$16</f>
        <v>1.575E-2</v>
      </c>
      <c r="G13" s="18">
        <f t="shared" si="1"/>
        <v>1.9026548672566371E-2</v>
      </c>
      <c r="H13" s="19">
        <f>D13/$D$16</f>
        <v>4.0796460176991151E-2</v>
      </c>
      <c r="I13" s="18">
        <f>AVERAGE(F13:G13)</f>
        <v>1.7388274336283184E-2</v>
      </c>
      <c r="J13" s="20">
        <f t="shared" si="2"/>
        <v>2516.5527798672565</v>
      </c>
    </row>
    <row r="14" spans="1:20" ht="16.5" x14ac:dyDescent="0.3">
      <c r="A14" s="15" t="s">
        <v>16</v>
      </c>
      <c r="B14" s="16">
        <v>89</v>
      </c>
      <c r="C14" s="16">
        <v>157</v>
      </c>
      <c r="D14" s="16">
        <v>217</v>
      </c>
      <c r="E14" s="16">
        <f t="shared" si="0"/>
        <v>463</v>
      </c>
      <c r="F14" s="17">
        <f>B14/$B$16</f>
        <v>1.1124999999999999E-2</v>
      </c>
      <c r="G14" s="18">
        <f t="shared" si="1"/>
        <v>1.3893805309734513E-2</v>
      </c>
      <c r="H14" s="19">
        <f>D14/$D$16</f>
        <v>1.9203539823008851E-2</v>
      </c>
      <c r="I14" s="18">
        <f>AVERAGE(F14:H14)</f>
        <v>1.4740781710914455E-2</v>
      </c>
      <c r="J14" s="20">
        <f t="shared" si="2"/>
        <v>2133.3891146755163</v>
      </c>
    </row>
    <row r="15" spans="1:20" s="5" customFormat="1" ht="16.5" x14ac:dyDescent="0.3">
      <c r="A15" s="15" t="s">
        <v>18</v>
      </c>
      <c r="B15" s="20">
        <f t="shared" ref="B15:J15" si="3">SUM(B7:B14)</f>
        <v>3956.7000000000003</v>
      </c>
      <c r="C15" s="20">
        <f t="shared" si="3"/>
        <v>5645.5</v>
      </c>
      <c r="D15" s="20">
        <f t="shared" si="3"/>
        <v>5717.3</v>
      </c>
      <c r="E15" s="20">
        <f t="shared" si="3"/>
        <v>15319.5</v>
      </c>
      <c r="F15" s="22">
        <f t="shared" si="3"/>
        <v>0.49458749999999996</v>
      </c>
      <c r="G15" s="22">
        <f t="shared" si="3"/>
        <v>0.4996017699115044</v>
      </c>
      <c r="H15" s="22">
        <f t="shared" si="3"/>
        <v>0.50595575221238931</v>
      </c>
      <c r="I15" s="22">
        <f t="shared" si="3"/>
        <v>0.49862802359882008</v>
      </c>
      <c r="J15" s="20">
        <f t="shared" si="3"/>
        <v>72164.937971386433</v>
      </c>
    </row>
    <row r="16" spans="1:20" s="5" customFormat="1" ht="16.5" x14ac:dyDescent="0.3">
      <c r="A16" s="15" t="s">
        <v>24</v>
      </c>
      <c r="B16" s="20">
        <v>8000</v>
      </c>
      <c r="C16" s="20">
        <v>11300</v>
      </c>
      <c r="D16" s="20">
        <v>11300</v>
      </c>
      <c r="E16" s="20">
        <f>SUM(B16:D16)</f>
        <v>30600</v>
      </c>
      <c r="F16" s="23"/>
      <c r="G16" s="23"/>
      <c r="H16" s="23"/>
      <c r="I16" s="23"/>
      <c r="J16" s="20">
        <v>144727</v>
      </c>
    </row>
    <row r="17" spans="1:18" s="31" customFormat="1" ht="16.5" x14ac:dyDescent="0.3">
      <c r="A17" s="36"/>
      <c r="B17" s="37"/>
      <c r="C17" s="37"/>
      <c r="D17" s="37"/>
      <c r="E17" s="37"/>
      <c r="F17" s="38"/>
      <c r="G17" s="38"/>
      <c r="H17" s="38"/>
      <c r="I17" s="29"/>
      <c r="J17" s="28"/>
    </row>
    <row r="18" spans="1:18" s="5" customFormat="1" ht="16.5" customHeight="1" x14ac:dyDescent="0.3">
      <c r="A18" s="39" t="s">
        <v>1</v>
      </c>
      <c r="B18" s="40"/>
      <c r="C18" s="40"/>
      <c r="D18" s="40"/>
      <c r="E18" s="40"/>
      <c r="F18" s="40"/>
      <c r="G18" s="40"/>
      <c r="H18" s="41"/>
      <c r="I18" s="29"/>
      <c r="J18" s="28"/>
      <c r="K18" s="27"/>
      <c r="L18" s="30"/>
      <c r="M18" s="30"/>
      <c r="N18" s="30"/>
      <c r="O18" s="30"/>
      <c r="P18" s="30"/>
      <c r="Q18" s="30"/>
      <c r="R18" s="31"/>
    </row>
    <row r="19" spans="1:18" ht="33" x14ac:dyDescent="0.3">
      <c r="A19" s="14" t="s">
        <v>2</v>
      </c>
      <c r="B19" s="14">
        <v>2011</v>
      </c>
      <c r="C19" s="14">
        <v>2012</v>
      </c>
      <c r="D19" s="14">
        <v>2013</v>
      </c>
      <c r="E19" s="14">
        <v>2014</v>
      </c>
      <c r="F19" s="14">
        <v>2015</v>
      </c>
      <c r="G19" s="14">
        <v>2016</v>
      </c>
      <c r="H19" s="14" t="s">
        <v>9</v>
      </c>
      <c r="Q19" s="4"/>
    </row>
    <row r="20" spans="1:18" ht="16.5" x14ac:dyDescent="0.3">
      <c r="A20" s="15" t="s">
        <v>17</v>
      </c>
      <c r="B20" s="16">
        <v>7809</v>
      </c>
      <c r="C20" s="16">
        <v>8472</v>
      </c>
      <c r="D20" s="16">
        <v>8678</v>
      </c>
      <c r="E20" s="16">
        <v>9385</v>
      </c>
      <c r="F20" s="16">
        <v>9950</v>
      </c>
      <c r="G20" s="16">
        <v>11551</v>
      </c>
      <c r="H20" s="17">
        <f>G20/B20-1</f>
        <v>0.47919067742348576</v>
      </c>
      <c r="Q20" s="4"/>
    </row>
    <row r="21" spans="1:18" ht="16.5" x14ac:dyDescent="0.3">
      <c r="A21" s="15" t="s">
        <v>11</v>
      </c>
      <c r="B21" s="16">
        <v>4032.7</v>
      </c>
      <c r="C21" s="16">
        <v>3850.3</v>
      </c>
      <c r="D21" s="16">
        <v>3762.3</v>
      </c>
      <c r="E21" s="16">
        <v>4310</v>
      </c>
      <c r="F21" s="16">
        <v>4515</v>
      </c>
      <c r="G21" s="16">
        <v>4461.1000000000004</v>
      </c>
      <c r="H21" s="17">
        <f>G21/B21-1</f>
        <v>0.10623155702135056</v>
      </c>
      <c r="Q21" s="4"/>
    </row>
    <row r="22" spans="1:18" ht="16.5" x14ac:dyDescent="0.3">
      <c r="A22" s="15" t="s">
        <v>15</v>
      </c>
      <c r="B22" s="16">
        <v>2175.6</v>
      </c>
      <c r="C22" s="16">
        <v>1853.8</v>
      </c>
      <c r="D22" s="16">
        <v>1869.4</v>
      </c>
      <c r="E22" s="16">
        <v>2091</v>
      </c>
      <c r="F22" s="16">
        <v>2344</v>
      </c>
      <c r="G22" s="16">
        <v>1464</v>
      </c>
      <c r="H22" s="17">
        <f>G22/B22-1</f>
        <v>-0.32708218422504132</v>
      </c>
      <c r="Q22" s="4"/>
    </row>
    <row r="23" spans="1:18" ht="18" customHeight="1" x14ac:dyDescent="0.3">
      <c r="A23" s="15" t="s">
        <v>10</v>
      </c>
      <c r="B23" s="16">
        <v>2983.5</v>
      </c>
      <c r="C23" s="16">
        <v>2505.6999999999998</v>
      </c>
      <c r="D23" s="16">
        <v>2899.2</v>
      </c>
      <c r="E23" s="16">
        <v>3423</v>
      </c>
      <c r="F23" s="16">
        <v>4133</v>
      </c>
      <c r="G23" s="16">
        <v>3862</v>
      </c>
      <c r="H23" s="17">
        <f>G23/B23-1</f>
        <v>0.29445282386458849</v>
      </c>
      <c r="I23" s="34"/>
      <c r="J23" s="34"/>
      <c r="Q23" s="4"/>
    </row>
    <row r="24" spans="1:18" ht="16.5" x14ac:dyDescent="0.3">
      <c r="A24" s="15" t="s">
        <v>13</v>
      </c>
      <c r="B24" s="16">
        <v>1687.5</v>
      </c>
      <c r="C24" s="16">
        <v>2153.4</v>
      </c>
      <c r="D24" s="16">
        <v>902.7</v>
      </c>
      <c r="E24" s="16">
        <v>2908</v>
      </c>
      <c r="F24" s="16">
        <v>2889</v>
      </c>
      <c r="G24" s="21">
        <v>2624</v>
      </c>
      <c r="H24" s="17">
        <f>G24/B24-1</f>
        <v>0.55496296296296288</v>
      </c>
    </row>
    <row r="25" spans="1:18" ht="16.5" x14ac:dyDescent="0.3">
      <c r="A25" s="15" t="s">
        <v>14</v>
      </c>
      <c r="B25" s="16">
        <v>164.5</v>
      </c>
      <c r="C25" s="16">
        <v>33.9</v>
      </c>
      <c r="D25" s="16">
        <v>257.60000000000002</v>
      </c>
      <c r="E25" s="16">
        <v>215</v>
      </c>
      <c r="F25" s="16">
        <v>434</v>
      </c>
      <c r="G25" s="21">
        <v>0</v>
      </c>
      <c r="H25" s="17">
        <v>0</v>
      </c>
    </row>
    <row r="26" spans="1:18" ht="16.5" x14ac:dyDescent="0.3">
      <c r="A26" s="15" t="s">
        <v>12</v>
      </c>
      <c r="B26" s="16">
        <v>173.3</v>
      </c>
      <c r="C26" s="16">
        <v>24.1</v>
      </c>
      <c r="D26" s="16">
        <v>263.5</v>
      </c>
      <c r="E26" s="16">
        <v>454</v>
      </c>
      <c r="F26" s="16">
        <v>691</v>
      </c>
      <c r="G26" s="16">
        <v>1135</v>
      </c>
      <c r="H26" s="17">
        <f>G26/B26-1</f>
        <v>5.5493364108482393</v>
      </c>
    </row>
    <row r="27" spans="1:18" ht="16.5" x14ac:dyDescent="0.3">
      <c r="A27" s="15" t="s">
        <v>16</v>
      </c>
      <c r="B27" s="16">
        <v>121.8</v>
      </c>
      <c r="C27" s="16">
        <v>18.399999999999999</v>
      </c>
      <c r="D27" s="16">
        <v>80.8</v>
      </c>
      <c r="E27" s="16">
        <v>133</v>
      </c>
      <c r="F27" s="16">
        <v>315</v>
      </c>
      <c r="G27" s="16">
        <v>202</v>
      </c>
      <c r="H27" s="17">
        <f>G27/B27-1</f>
        <v>0.65845648604269291</v>
      </c>
      <c r="J27"/>
      <c r="K27"/>
      <c r="L27"/>
      <c r="M27"/>
      <c r="N27"/>
    </row>
    <row r="28" spans="1:18" ht="16.5" x14ac:dyDescent="0.3">
      <c r="A28" s="15" t="s">
        <v>18</v>
      </c>
      <c r="B28" s="20">
        <f t="shared" ref="B28:G28" si="4">SUM(B20:B27)</f>
        <v>19147.900000000001</v>
      </c>
      <c r="C28" s="20">
        <f t="shared" si="4"/>
        <v>18911.600000000002</v>
      </c>
      <c r="D28" s="20">
        <f t="shared" si="4"/>
        <v>18713.499999999996</v>
      </c>
      <c r="E28" s="20">
        <f t="shared" si="4"/>
        <v>22919</v>
      </c>
      <c r="F28" s="20">
        <f t="shared" si="4"/>
        <v>25271</v>
      </c>
      <c r="G28" s="20">
        <f t="shared" si="4"/>
        <v>25299.1</v>
      </c>
      <c r="H28" s="22">
        <f t="shared" ref="H28" si="5">G28/B28-1</f>
        <v>0.32124671635009561</v>
      </c>
      <c r="J28"/>
      <c r="K28"/>
      <c r="L28"/>
      <c r="M28"/>
      <c r="N28"/>
    </row>
    <row r="29" spans="1:18" ht="16.5" x14ac:dyDescent="0.3">
      <c r="A29" s="27"/>
      <c r="B29" s="28"/>
      <c r="C29" s="28"/>
      <c r="D29" s="28"/>
      <c r="E29" s="28"/>
      <c r="F29" s="29"/>
      <c r="G29" s="29"/>
      <c r="H29" s="29"/>
      <c r="J29"/>
      <c r="K29"/>
      <c r="L29"/>
      <c r="M29"/>
      <c r="N29"/>
    </row>
    <row r="30" spans="1:18" x14ac:dyDescent="0.2">
      <c r="A30" s="26" t="s">
        <v>22</v>
      </c>
      <c r="J30"/>
      <c r="K30"/>
      <c r="L30"/>
      <c r="M30"/>
      <c r="N30"/>
    </row>
    <row r="31" spans="1:18" x14ac:dyDescent="0.2">
      <c r="A31" s="25" t="s">
        <v>23</v>
      </c>
      <c r="J31"/>
      <c r="K31"/>
      <c r="L31"/>
      <c r="M31"/>
      <c r="N31"/>
    </row>
    <row r="32" spans="1:18" x14ac:dyDescent="0.2">
      <c r="A32" s="25" t="s">
        <v>25</v>
      </c>
      <c r="J32"/>
      <c r="K32"/>
      <c r="L32"/>
      <c r="M32"/>
      <c r="N32"/>
    </row>
    <row r="33" spans="1:14" x14ac:dyDescent="0.2">
      <c r="A33" s="32" t="s">
        <v>26</v>
      </c>
      <c r="J33"/>
      <c r="K33"/>
      <c r="L33"/>
      <c r="M33"/>
      <c r="N33"/>
    </row>
    <row r="34" spans="1:14" ht="51" customHeight="1" x14ac:dyDescent="0.2">
      <c r="A34" s="33" t="s">
        <v>27</v>
      </c>
      <c r="B34" s="33"/>
      <c r="C34" s="33"/>
      <c r="D34" s="33"/>
      <c r="E34" s="33"/>
      <c r="F34" s="33"/>
      <c r="G34" s="42"/>
      <c r="H34" s="42"/>
      <c r="I34" s="42"/>
      <c r="J34"/>
      <c r="K34"/>
      <c r="L34"/>
      <c r="M34"/>
      <c r="N34"/>
    </row>
    <row r="35" spans="1:14" x14ac:dyDescent="0.2">
      <c r="A35" s="32" t="s">
        <v>28</v>
      </c>
    </row>
    <row r="36" spans="1:14" x14ac:dyDescent="0.2">
      <c r="A36" s="25" t="s">
        <v>30</v>
      </c>
    </row>
    <row r="38" spans="1:14" x14ac:dyDescent="0.2">
      <c r="A38" s="26" t="s">
        <v>29</v>
      </c>
      <c r="B38" s="8"/>
      <c r="C38" s="8"/>
      <c r="D38" s="8"/>
      <c r="E38" s="9"/>
      <c r="F38" s="9"/>
    </row>
    <row r="39" spans="1:14" x14ac:dyDescent="0.2">
      <c r="A39" s="25" t="s">
        <v>19</v>
      </c>
      <c r="B39"/>
    </row>
    <row r="40" spans="1:14" x14ac:dyDescent="0.2">
      <c r="A40" s="25" t="s">
        <v>20</v>
      </c>
      <c r="B40" s="10"/>
    </row>
    <row r="41" spans="1:14" x14ac:dyDescent="0.2">
      <c r="A41"/>
      <c r="B41"/>
    </row>
    <row r="42" spans="1:14" x14ac:dyDescent="0.2">
      <c r="A42"/>
      <c r="B42"/>
      <c r="E42" s="11"/>
      <c r="G42" s="12"/>
    </row>
    <row r="43" spans="1:14" x14ac:dyDescent="0.2">
      <c r="A43"/>
      <c r="B43"/>
    </row>
    <row r="44" spans="1:14" x14ac:dyDescent="0.2">
      <c r="A44"/>
      <c r="B44"/>
    </row>
    <row r="45" spans="1:14" x14ac:dyDescent="0.2">
      <c r="A45"/>
      <c r="B45" s="13"/>
    </row>
    <row r="46" spans="1:14" x14ac:dyDescent="0.2">
      <c r="A46" s="7"/>
    </row>
  </sheetData>
  <sortState ref="A5:R12">
    <sortCondition descending="1" ref="J5:J12"/>
  </sortState>
  <mergeCells count="4">
    <mergeCell ref="A18:H18"/>
    <mergeCell ref="A34:F34"/>
    <mergeCell ref="A5:J5"/>
    <mergeCell ref="A3:J3"/>
  </mergeCells>
  <hyperlinks>
    <hyperlink ref="A33" r:id="rId1"/>
    <hyperlink ref="A35" r:id="rId2"/>
  </hyperlinks>
  <printOptions gridLines="1"/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Insurer Fees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kaylakitson</dc:creator>
  <cp:lastModifiedBy>kaylakitson</cp:lastModifiedBy>
  <dcterms:created xsi:type="dcterms:W3CDTF">2017-07-14T01:00:48Z</dcterms:created>
  <dcterms:modified xsi:type="dcterms:W3CDTF">2017-07-14T02:33:11Z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f2ab970c-b684-4a1c-a0d8-436784bfbbc8</vt:lpwstr>
  </property>
</Properties>
</file>